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firstSheet="1" activeTab="1"/>
  </bookViews>
  <sheets>
    <sheet name="Dochody - Harmonogram " sheetId="1" r:id="rId1"/>
    <sheet name="I kw" sheetId="2" r:id="rId2"/>
    <sheet name="Arkusz1" sheetId="3" r:id="rId3"/>
  </sheets>
  <definedNames>
    <definedName name="_xlnm.Print_Area" localSheetId="0">'Dochody - Harmonogram '!$A$1:$R$146</definedName>
    <definedName name="_xlnm.Print_Area" localSheetId="1">'I kw'!$A$1:$R$166</definedName>
  </definedNames>
  <calcPr fullCalcOnLoad="1"/>
</workbook>
</file>

<file path=xl/sharedStrings.xml><?xml version="1.0" encoding="utf-8"?>
<sst xmlns="http://schemas.openxmlformats.org/spreadsheetml/2006/main" count="671" uniqueCount="142">
  <si>
    <t>Dział</t>
  </si>
  <si>
    <t>Rozdział</t>
  </si>
  <si>
    <t>Paragraf</t>
  </si>
  <si>
    <t>Treść</t>
  </si>
  <si>
    <t>Ogółem</t>
  </si>
  <si>
    <t>Rolnictwo i łowiectwo</t>
  </si>
  <si>
    <t>Prace geodezyjno-urządzeniowe na potrzeby rolnictwa</t>
  </si>
  <si>
    <t>Leśnictwo</t>
  </si>
  <si>
    <t>Gospodarka leśna</t>
  </si>
  <si>
    <t>Transport i łączność</t>
  </si>
  <si>
    <t>Drogi publiczne powiatowe</t>
  </si>
  <si>
    <t>Wpływy z różnych opłat</t>
  </si>
  <si>
    <t>Gospodarka mieszkaniowa</t>
  </si>
  <si>
    <t>Gospodarka gruntami i nieruchomościami</t>
  </si>
  <si>
    <t>Wpływy z usług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</si>
  <si>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</si>
  <si>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</si>
  <si>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</si>
  <si>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</si>
  <si>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</si>
  <si>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</si>
  <si>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</si>
  <si>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Wpływy z różnych dochodów</t>
  </si>
  <si>
    <t>Komisje poborowe</t>
  </si>
  <si>
    <t>Bezpieczeństwo publiczne i ochrona przeciwpożarowa</t>
  </si>
  <si>
    <t>Komendy powiatowe Państwowej Straży Pożarnej</t>
  </si>
  <si>
    <t>Obrona cywilna</t>
  </si>
  <si>
    <t>Wpływy z opłaty komunikacyjnej</t>
  </si>
  <si>
    <t>Udziały powiatów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</si>
  <si>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</si>
  <si>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</si>
  <si>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</si>
  <si>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</si>
  <si>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>Część wyrównawcza subwencji  ogólnej dla powiatów</t>
  </si>
  <si>
    <t>Różne rozliczenia finansowe</t>
  </si>
  <si>
    <t>Pozostałe odsetki</t>
  </si>
  <si>
    <t>Część równoważąca subwencji ogólnej dla powiatów</t>
  </si>
  <si>
    <t>Oświata i wychowanie</t>
  </si>
  <si>
    <t>Gimnazja</t>
  </si>
  <si>
    <t>Licea ogólnokształcące</t>
  </si>
  <si>
    <t>Szkoły zawodowe</t>
  </si>
  <si>
    <t>Otrzymane spadki, zapisy i darowizny w postaci pieniężnej</t>
  </si>
  <si>
    <t>Szkolnictwo wyższe</t>
  </si>
  <si>
    <t>Pomoc materialna dla studentów</t>
  </si>
  <si>
    <t>Ochrona zdrowia</t>
  </si>
  <si>
    <t>Pomoc społeczna</t>
  </si>
  <si>
    <t>Placówki opiekuńczo-wychowawcze</t>
  </si>
  <si>
    <t>Domy pomocy społecznej</t>
  </si>
  <si>
    <t>Rodziny zastępcze</t>
  </si>
  <si>
    <t>Pozostałe zadania w zakresie polityki społecznej</t>
  </si>
  <si>
    <t>Powiatowe urzędu pracy</t>
  </si>
  <si>
    <t>Edukacyjna opieka wychowawcza</t>
  </si>
  <si>
    <t>Poradnie psychologiczno-pedagogiczne, w tym poradnie specjalistyczne</t>
  </si>
  <si>
    <t>Placówki wychowania pozaszkolnego</t>
  </si>
  <si>
    <t>Internaty i bursy szkolne</t>
  </si>
  <si>
    <t>Pomoc materialna dla uczniów</t>
  </si>
  <si>
    <t>Pozostała działalność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</si>
  <si>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</si>
  <si>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</si>
  <si>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</si>
  <si>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</si>
  <si>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</si>
  <si>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</si>
  <si>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</si>
  <si>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</si>
  <si>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</si>
  <si>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</si>
  <si>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</si>
  <si>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</si>
  <si>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Jednostka organizacyjna </t>
  </si>
  <si>
    <t>Dotacje celowe otrzymane z budżetu państwa na  zadania bieżące z zakresu administracji rządowej  oraz inne zadania zlecone ustawami realizowane przez powiat</t>
  </si>
  <si>
    <t>Starostwo Powiatowe</t>
  </si>
  <si>
    <t>Środki otrzymane od pozostałych jednostek zaliczanych do sektorafinansów publicznych na realizację zadań bieżących jednostek zaliczanych do sektora finansów publicznych</t>
  </si>
  <si>
    <t>Zarząd Dróg Powiatowych</t>
  </si>
  <si>
    <t>Wpływy z opłat za zarząd, użytkowanie i użytkowanie wieczyste nieruchomości</t>
  </si>
  <si>
    <t>Dochody z najmu i dzierżawy składników majątkowych Skarbu Państwa, jednostek samorządu terytorialnego  lub innych jednostek zaliczanych do sektora finansów publicznych oraz innych umów o podobnym charakterze</t>
  </si>
  <si>
    <t>Dochody jednostek samorządu terytorialnego związane z realizacją zadań z zakresu administracji rządowej  oraz innych zadań zleconych ustawami</t>
  </si>
  <si>
    <t>Dotacje celowe otrzymane z budżetu państwa na 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</si>
  <si>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</si>
  <si>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Dochody od osób prawnych, od osób fizycznych i od innychjednostek nieposiadających osobowości prawnej oraz wydatki związane z ich poborem</t>
  </si>
  <si>
    <t>Wpływy z innych opłat stanowiących dochody jednostek samorządu terytorialnego na podstawie ustaw</t>
  </si>
  <si>
    <t>Część oświatowa subwencji ogólnej dla jednostek samorządu terytorialnego</t>
  </si>
  <si>
    <t>Dotacje celowe otrzymane z  gminy na zadania bieżące realizowane na podstawie porozumień (umów) między jednostkami samorządu terytorialnego</t>
  </si>
  <si>
    <t>Liceum Ogólnokształcące w Czarnkowie</t>
  </si>
  <si>
    <t>Liceum Ogólnokształcące w Trzciance</t>
  </si>
  <si>
    <t>Centra kształcenia ustawicznego i praktycznego oraz ośrodki dokształcania zawodowego</t>
  </si>
  <si>
    <t>Dotacja celowa otrzymana przez jednostkę samorządu terytorialnego od innej jednostki samorządu terytorialnego będącej instytucją wdrażającą na zadania bieżące realizowane na podstawie porozumień (umów)</t>
  </si>
  <si>
    <t>Składki na ubezpieczenie zdrowotne oraz świadczenia dla osób nieobjętych obowiązkiem ubezpieczenia zdrowotnego</t>
  </si>
  <si>
    <t>Dotacje celowe otrzymane z  powiatu na zadania bieżące realizowane na podstawie porozumień (umów) między jednostkami samorządu terytorialnego</t>
  </si>
  <si>
    <t>Dotacje celowe otrzymane z budżetu państwa na  realizację bieżących zadań własnych powiatu</t>
  </si>
  <si>
    <t>Środki z Funduszu Pracy otrzymane przez powiat z przeznaczeniem nafinansowanie kosztów wynagrodzenia i składek na ubezpieczenia społeczne pracowników powiatowego urzędu pracy</t>
  </si>
  <si>
    <t>Centrum Edukacji Zawodowej</t>
  </si>
  <si>
    <t>Środki na dofinansowanie własnych zadań bieżących gmin (związków gmin), powiatów (związków powiatów), samorządów województw,pozyskane z innych źródeł</t>
  </si>
  <si>
    <t>HARMONOGRAM DOCHODÓW POWIATU CZARNKOWSKO-TRZCIANECKIEGO</t>
  </si>
  <si>
    <t>HARMONOGRAM  DOCHODÓW  POWIATU   CZARNKOWSKO-TRZCIANECKIEGO</t>
  </si>
  <si>
    <t>Razem:</t>
  </si>
  <si>
    <t>Powiatowy Urząd Pracy</t>
  </si>
  <si>
    <t>Dom Dziecka w Trzciance</t>
  </si>
  <si>
    <r>
      <t xml:space="preserve">Razem: </t>
    </r>
  </si>
  <si>
    <t xml:space="preserve">Razem: </t>
  </si>
  <si>
    <t>Dom Pomocy Społecznej w Gębicach</t>
  </si>
  <si>
    <t>Dom Pomocy Społecznej w Trzciance</t>
  </si>
  <si>
    <t>Dom Pomocy Społecznej w Wieleniu</t>
  </si>
  <si>
    <t>Zespół Szkół Ponadgimnzajalnych w Czarnkowie</t>
  </si>
  <si>
    <t>Zespół Szkół Ponadgimnazjalnych w Czarnkowie</t>
  </si>
  <si>
    <t>Zespół Szkół Technicznych w Trzciance</t>
  </si>
  <si>
    <t>Zespół Szkół Ponadgimnazjalnych w Trzciance</t>
  </si>
  <si>
    <t>Zespół Szkół w Białej</t>
  </si>
  <si>
    <t>Zespół Szkół w Krzyżu Wlkp.</t>
  </si>
  <si>
    <t>Poradnia Psychologiczno-Pedagogiczna w Trzciance</t>
  </si>
  <si>
    <t>Poradnia Psychologiczno-Pedagogiczna w Krzyżu Wlkp.</t>
  </si>
  <si>
    <t>Młodzieżowy Dom Kultury w Trzciance</t>
  </si>
  <si>
    <t>Budżet Powiatu</t>
  </si>
  <si>
    <t>0970</t>
  </si>
  <si>
    <t>Wpływy ze sprzedaży składników majątkowych</t>
  </si>
  <si>
    <t>Dotacje celowe otrzymane z powiatu na zadania bieżące realizowane na podstawie porozumień (umów) między jednostkami samorządu terytorialnego</t>
  </si>
  <si>
    <t>Dotacje otrzymane z funduszy celowych na finansowanie lub dofinansowanie kosztów realizacji inwestycji i zakupów inwestycyjnych jednostek sektora finansów publicznych</t>
  </si>
  <si>
    <t>0690</t>
  </si>
  <si>
    <t>Ośrodek Dziecka                    i Rodziny w Krzyżu Wlkp.</t>
  </si>
  <si>
    <t xml:space="preserve">Liceum Ogólnokształcące w Trzciance </t>
  </si>
  <si>
    <t>Środki otrzymane od pozostałych jednostek zaliczanych do sektora finansów publicznych na realizację zadań bieżących jednostek zaliczanych do sektora finansów publicznych</t>
  </si>
  <si>
    <t>Szkoły podstawowe</t>
  </si>
  <si>
    <t>Wpłaty z tytułu odpłatnego nabycia prawa własnościoraz prawa użytkowania wieczystego nieuchomości</t>
  </si>
  <si>
    <t>0927</t>
  </si>
  <si>
    <t>Pozostale odsetki</t>
  </si>
  <si>
    <t>Środki na dofinansowanie własnych zadań bieżących gmin (związków gmin),powiatów (związków powiatów),samorządowów województw, pozyskane z innych źródeł</t>
  </si>
  <si>
    <t>Stołówki szkolne</t>
  </si>
  <si>
    <t xml:space="preserve">wpływ z różnych opłat  </t>
  </si>
  <si>
    <t>0830</t>
  </si>
  <si>
    <t>wpływ z usług</t>
  </si>
  <si>
    <t>0960</t>
  </si>
  <si>
    <t xml:space="preserve">wpływy z różnych dochodów </t>
  </si>
  <si>
    <t>2700</t>
  </si>
  <si>
    <t xml:space="preserve">Lecznictwo ambulatoryjne </t>
  </si>
  <si>
    <t>Wpływy z tytułu pomocy finansowej udzielanej między jednostkami samorządu terytorialnego na dofinansowanie własnych zadań inwestycejnych i zakupów inwestycyjnych</t>
  </si>
  <si>
    <t>0680</t>
  </si>
  <si>
    <t>Wpływy od rodziców z tytułu odpłatności za utrzymanie dzieci (wychowanków) w placówkach opiekuńczo-wychowawczych</t>
  </si>
  <si>
    <t xml:space="preserve">Wpływy z różnych dochodów </t>
  </si>
  <si>
    <t xml:space="preserve">Zespoły do spraw orzekania o niepełnosprawności </t>
  </si>
  <si>
    <t xml:space="preserve">Państwowy Fundusz Rehabilitacji Osób Niepełnosprawnych </t>
  </si>
  <si>
    <t>2710</t>
  </si>
  <si>
    <t>Wpływy z tytułu pomocy finansowej udzielanej między jednostkami samorządu terytorialnego na dofinansowanie własnych zadań bieżących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</si>
</sst>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?"/>
    <numFmt numFmtId="174" formatCode="00000"/>
    <numFmt numFmtId="175" formatCode="????"/>
    <numFmt numFmtId="176" formatCode="???,???"/>
    <numFmt numFmtId="177" formatCode="???"/>
    <numFmt numFmtId="178" formatCode="?????"/>
    <numFmt numFmtId="179" formatCode="0000"/>
    <numFmt numFmtId="180" formatCode="?,???"/>
    <numFmt numFmtId="181" formatCode="?"/>
    <numFmt numFmtId="182" formatCode="?,???,???"/>
    <numFmt numFmtId="183" formatCode="??"/>
    <numFmt numFmtId="184" formatCode="??,???,???"/>
    <numFmt numFmtId="185" formatCode="#,##0\ &quot;zł&quot;"/>
    <numFmt numFmtId="186" formatCode="00\-000"/>
    <numFmt numFmtId="187" formatCode="#,##0\ _z_ł"/>
    <numFmt numFmtId="188" formatCode="#,##0_ ;\-#,##0\ "/>
    <numFmt numFmtId="189" formatCode="#,##0.00_ ;\-#,##0.00\ "/>
    <numFmt numFmtId="190" formatCode="#,##0.0\ &quot;zł&quot;"/>
    <numFmt numFmtId="191" formatCode="#,##0.00\ &quot;zł&quot;"/>
    <numFmt numFmtId="192" formatCode="#,##0.00\ _z_ł"/>
    <numFmt numFmtId="193" formatCode="[$-415]d\ mmmm\ yyyy"/>
  </numFmts>
  <fonts count="38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Palatino Linotype"/>
      <family val="1"/>
    </font>
    <font>
      <sz val="10"/>
      <color indexed="8"/>
      <name val="Arial"/>
      <family val="2"/>
    </font>
    <font>
      <sz val="12"/>
      <color indexed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1"/>
      <color indexed="8"/>
      <name val="Arial CE"/>
      <family val="0"/>
    </font>
    <font>
      <i/>
      <sz val="11"/>
      <color indexed="8"/>
      <name val="Arial"/>
      <family val="0"/>
    </font>
    <font>
      <i/>
      <sz val="12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0"/>
    </font>
    <font>
      <b/>
      <sz val="14"/>
      <name val="Arial CE"/>
      <family val="0"/>
    </font>
    <font>
      <sz val="14"/>
      <name val="Arial CE"/>
      <family val="0"/>
    </font>
    <font>
      <sz val="14"/>
      <name val="Arial"/>
      <family val="2"/>
    </font>
    <font>
      <i/>
      <sz val="14"/>
      <name val="Arial CE"/>
      <family val="0"/>
    </font>
    <font>
      <i/>
      <sz val="14"/>
      <name val="Arial"/>
      <family val="0"/>
    </font>
    <font>
      <sz val="12"/>
      <name val="Arial"/>
      <family val="0"/>
    </font>
    <font>
      <sz val="12"/>
      <name val="Arial CE"/>
      <family val="0"/>
    </font>
    <font>
      <sz val="14"/>
      <color indexed="61"/>
      <name val="Arial"/>
      <family val="0"/>
    </font>
    <font>
      <sz val="10"/>
      <color indexed="61"/>
      <name val="Arial"/>
      <family val="0"/>
    </font>
    <font>
      <i/>
      <sz val="14"/>
      <color indexed="59"/>
      <name val="Arial"/>
      <family val="0"/>
    </font>
    <font>
      <sz val="14"/>
      <color indexed="59"/>
      <name val="Arial"/>
      <family val="2"/>
    </font>
    <font>
      <sz val="14"/>
      <color indexed="59"/>
      <name val="Arial CE"/>
      <family val="0"/>
    </font>
    <font>
      <b/>
      <sz val="14"/>
      <color indexed="59"/>
      <name val="Arial CE"/>
      <family val="0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175" fontId="3" fillId="2" borderId="1" xfId="0" applyNumberFormat="1" applyFont="1" applyFill="1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175" fontId="3" fillId="0" borderId="1" xfId="0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5" fontId="3" fillId="2" borderId="5" xfId="0" applyNumberFormat="1" applyFont="1" applyFill="1" applyBorder="1" applyAlignment="1">
      <alignment horizontal="center" vertical="center" wrapText="1"/>
    </xf>
    <xf numFmtId="175" fontId="3" fillId="2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79" fontId="3" fillId="2" borderId="5" xfId="0" applyNumberFormat="1" applyFont="1" applyFill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6" fontId="6" fillId="2" borderId="1" xfId="0" applyNumberFormat="1" applyFont="1" applyFill="1" applyBorder="1" applyAlignment="1">
      <alignment horizontal="right" vertical="center" wrapText="1"/>
    </xf>
    <xf numFmtId="42" fontId="1" fillId="0" borderId="3" xfId="0" applyNumberFormat="1" applyFont="1" applyBorder="1" applyAlignment="1">
      <alignment horizontal="center" vertical="center" wrapText="1"/>
    </xf>
    <xf numFmtId="185" fontId="1" fillId="0" borderId="3" xfId="0" applyNumberFormat="1" applyFont="1" applyFill="1" applyBorder="1" applyAlignment="1">
      <alignment horizontal="center" vertical="center" wrapText="1"/>
    </xf>
    <xf numFmtId="185" fontId="1" fillId="0" borderId="7" xfId="0" applyNumberFormat="1" applyFont="1" applyFill="1" applyBorder="1" applyAlignment="1">
      <alignment horizontal="center" vertical="center" wrapText="1"/>
    </xf>
    <xf numFmtId="175" fontId="3" fillId="0" borderId="5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9" fontId="3" fillId="2" borderId="9" xfId="0" applyNumberFormat="1" applyFont="1" applyFill="1" applyBorder="1" applyAlignment="1">
      <alignment horizontal="center" vertical="center" wrapText="1"/>
    </xf>
    <xf numFmtId="177" fontId="2" fillId="4" borderId="10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185" fontId="1" fillId="2" borderId="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4" borderId="6" xfId="0" applyFont="1" applyFill="1" applyBorder="1" applyAlignment="1">
      <alignment horizontal="center" vertical="center" wrapText="1"/>
    </xf>
    <xf numFmtId="42" fontId="5" fillId="4" borderId="6" xfId="0" applyNumberFormat="1" applyFont="1" applyFill="1" applyBorder="1" applyAlignment="1">
      <alignment horizontal="right" vertical="center" wrapText="1"/>
    </xf>
    <xf numFmtId="185" fontId="4" fillId="4" borderId="1" xfId="0" applyNumberFormat="1" applyFont="1" applyFill="1" applyBorder="1" applyAlignment="1">
      <alignment vertical="center" wrapText="1"/>
    </xf>
    <xf numFmtId="185" fontId="4" fillId="4" borderId="12" xfId="0" applyNumberFormat="1" applyFont="1" applyFill="1" applyBorder="1" applyAlignment="1">
      <alignment vertical="center" wrapText="1"/>
    </xf>
    <xf numFmtId="42" fontId="6" fillId="3" borderId="1" xfId="0" applyNumberFormat="1" applyFont="1" applyFill="1" applyBorder="1" applyAlignment="1">
      <alignment horizontal="right" vertical="center" wrapText="1"/>
    </xf>
    <xf numFmtId="185" fontId="9" fillId="3" borderId="1" xfId="0" applyNumberFormat="1" applyFont="1" applyFill="1" applyBorder="1" applyAlignment="1">
      <alignment vertical="center" wrapText="1"/>
    </xf>
    <xf numFmtId="185" fontId="9" fillId="3" borderId="12" xfId="0" applyNumberFormat="1" applyFont="1" applyFill="1" applyBorder="1" applyAlignment="1">
      <alignment vertical="center" wrapText="1"/>
    </xf>
    <xf numFmtId="42" fontId="5" fillId="4" borderId="1" xfId="0" applyNumberFormat="1" applyFont="1" applyFill="1" applyBorder="1" applyAlignment="1">
      <alignment horizontal="right" vertical="center" wrapText="1"/>
    </xf>
    <xf numFmtId="42" fontId="6" fillId="2" borderId="1" xfId="0" applyNumberFormat="1" applyFont="1" applyFill="1" applyBorder="1" applyAlignment="1">
      <alignment horizontal="right" vertical="center" wrapText="1"/>
    </xf>
    <xf numFmtId="185" fontId="9" fillId="3" borderId="1" xfId="0" applyNumberFormat="1" applyFont="1" applyFill="1" applyBorder="1" applyAlignment="1">
      <alignment vertical="center" wrapText="1"/>
    </xf>
    <xf numFmtId="185" fontId="9" fillId="3" borderId="12" xfId="0" applyNumberFormat="1" applyFont="1" applyFill="1" applyBorder="1" applyAlignment="1">
      <alignment vertical="center" wrapText="1"/>
    </xf>
    <xf numFmtId="185" fontId="9" fillId="2" borderId="1" xfId="0" applyNumberFormat="1" applyFont="1" applyFill="1" applyBorder="1" applyAlignment="1">
      <alignment vertical="center" wrapText="1"/>
    </xf>
    <xf numFmtId="185" fontId="9" fillId="2" borderId="12" xfId="0" applyNumberFormat="1" applyFont="1" applyFill="1" applyBorder="1" applyAlignment="1">
      <alignment vertical="center" wrapText="1"/>
    </xf>
    <xf numFmtId="175" fontId="3" fillId="2" borderId="8" xfId="0" applyNumberFormat="1" applyFont="1" applyFill="1" applyBorder="1" applyAlignment="1">
      <alignment horizontal="center" vertical="center" wrapText="1"/>
    </xf>
    <xf numFmtId="42" fontId="6" fillId="2" borderId="8" xfId="0" applyNumberFormat="1" applyFont="1" applyFill="1" applyBorder="1" applyAlignment="1">
      <alignment horizontal="right" vertical="center" wrapText="1"/>
    </xf>
    <xf numFmtId="185" fontId="9" fillId="2" borderId="8" xfId="0" applyNumberFormat="1" applyFont="1" applyFill="1" applyBorder="1" applyAlignment="1">
      <alignment vertical="center" wrapText="1"/>
    </xf>
    <xf numFmtId="185" fontId="9" fillId="2" borderId="13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85" fontId="9" fillId="3" borderId="5" xfId="0" applyNumberFormat="1" applyFont="1" applyFill="1" applyBorder="1" applyAlignment="1">
      <alignment vertical="center" wrapText="1"/>
    </xf>
    <xf numFmtId="185" fontId="9" fillId="3" borderId="14" xfId="0" applyNumberFormat="1" applyFont="1" applyFill="1" applyBorder="1" applyAlignment="1">
      <alignment vertical="center" wrapText="1"/>
    </xf>
    <xf numFmtId="42" fontId="6" fillId="2" borderId="5" xfId="0" applyNumberFormat="1" applyFont="1" applyFill="1" applyBorder="1" applyAlignment="1">
      <alignment horizontal="right" vertical="center" wrapText="1"/>
    </xf>
    <xf numFmtId="185" fontId="9" fillId="2" borderId="5" xfId="0" applyNumberFormat="1" applyFont="1" applyFill="1" applyBorder="1" applyAlignment="1">
      <alignment vertical="center" wrapText="1"/>
    </xf>
    <xf numFmtId="185" fontId="9" fillId="2" borderId="14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78" fontId="3" fillId="4" borderId="1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42" fontId="6" fillId="3" borderId="6" xfId="0" applyNumberFormat="1" applyFont="1" applyFill="1" applyBorder="1" applyAlignment="1">
      <alignment horizontal="right" vertical="center" wrapText="1"/>
    </xf>
    <xf numFmtId="185" fontId="9" fillId="3" borderId="6" xfId="0" applyNumberFormat="1" applyFont="1" applyFill="1" applyBorder="1" applyAlignment="1">
      <alignment vertical="center" wrapText="1"/>
    </xf>
    <xf numFmtId="185" fontId="9" fillId="3" borderId="17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85" fontId="4" fillId="4" borderId="1" xfId="0" applyNumberFormat="1" applyFont="1" applyFill="1" applyBorder="1" applyAlignment="1">
      <alignment vertical="center" wrapText="1"/>
    </xf>
    <xf numFmtId="185" fontId="4" fillId="4" borderId="12" xfId="0" applyNumberFormat="1" applyFont="1" applyFill="1" applyBorder="1" applyAlignment="1">
      <alignment vertical="center" wrapText="1"/>
    </xf>
    <xf numFmtId="185" fontId="15" fillId="2" borderId="1" xfId="0" applyNumberFormat="1" applyFont="1" applyFill="1" applyBorder="1" applyAlignment="1">
      <alignment vertical="center" wrapText="1"/>
    </xf>
    <xf numFmtId="185" fontId="15" fillId="2" borderId="12" xfId="0" applyNumberFormat="1" applyFont="1" applyFill="1" applyBorder="1" applyAlignment="1">
      <alignment vertical="center" wrapText="1"/>
    </xf>
    <xf numFmtId="42" fontId="14" fillId="2" borderId="1" xfId="0" applyNumberFormat="1" applyFont="1" applyFill="1" applyBorder="1" applyAlignment="1">
      <alignment horizontal="right" vertical="center" wrapText="1"/>
    </xf>
    <xf numFmtId="185" fontId="16" fillId="2" borderId="1" xfId="0" applyNumberFormat="1" applyFont="1" applyFill="1" applyBorder="1" applyAlignment="1">
      <alignment vertical="center" wrapText="1"/>
    </xf>
    <xf numFmtId="185" fontId="16" fillId="2" borderId="12" xfId="0" applyNumberFormat="1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185" fontId="9" fillId="5" borderId="1" xfId="0" applyNumberFormat="1" applyFont="1" applyFill="1" applyBorder="1" applyAlignment="1">
      <alignment vertical="center" wrapText="1"/>
    </xf>
    <xf numFmtId="185" fontId="9" fillId="5" borderId="12" xfId="0" applyNumberFormat="1" applyFont="1" applyFill="1" applyBorder="1" applyAlignment="1">
      <alignment vertical="center" wrapText="1"/>
    </xf>
    <xf numFmtId="6" fontId="5" fillId="4" borderId="1" xfId="0" applyNumberFormat="1" applyFont="1" applyFill="1" applyBorder="1" applyAlignment="1">
      <alignment horizontal="right" vertical="center" wrapText="1"/>
    </xf>
    <xf numFmtId="42" fontId="6" fillId="2" borderId="1" xfId="0" applyNumberFormat="1" applyFont="1" applyFill="1" applyBorder="1" applyAlignment="1">
      <alignment horizontal="right" vertical="center" wrapText="1"/>
    </xf>
    <xf numFmtId="42" fontId="14" fillId="2" borderId="1" xfId="0" applyNumberFormat="1" applyFont="1" applyFill="1" applyBorder="1" applyAlignment="1">
      <alignment horizontal="right" vertical="center" wrapText="1"/>
    </xf>
    <xf numFmtId="42" fontId="14" fillId="2" borderId="5" xfId="0" applyNumberFormat="1" applyFont="1" applyFill="1" applyBorder="1" applyAlignment="1">
      <alignment horizontal="right" vertical="center" wrapText="1"/>
    </xf>
    <xf numFmtId="185" fontId="15" fillId="2" borderId="5" xfId="0" applyNumberFormat="1" applyFont="1" applyFill="1" applyBorder="1" applyAlignment="1">
      <alignment vertical="center" wrapText="1"/>
    </xf>
    <xf numFmtId="185" fontId="15" fillId="2" borderId="14" xfId="0" applyNumberFormat="1" applyFont="1" applyFill="1" applyBorder="1" applyAlignment="1">
      <alignment vertical="center" wrapText="1"/>
    </xf>
    <xf numFmtId="185" fontId="15" fillId="2" borderId="1" xfId="0" applyNumberFormat="1" applyFont="1" applyFill="1" applyBorder="1" applyAlignment="1">
      <alignment vertical="center" wrapText="1"/>
    </xf>
    <xf numFmtId="6" fontId="9" fillId="2" borderId="18" xfId="0" applyNumberFormat="1" applyFont="1" applyFill="1" applyBorder="1" applyAlignment="1">
      <alignment vertical="center" wrapText="1"/>
    </xf>
    <xf numFmtId="42" fontId="5" fillId="4" borderId="1" xfId="0" applyNumberFormat="1" applyFont="1" applyFill="1" applyBorder="1" applyAlignment="1">
      <alignment horizontal="right" vertical="center" wrapText="1"/>
    </xf>
    <xf numFmtId="0" fontId="8" fillId="6" borderId="1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42" fontId="5" fillId="2" borderId="19" xfId="0" applyNumberFormat="1" applyFont="1" applyFill="1" applyBorder="1" applyAlignment="1">
      <alignment horizontal="right" vertical="center" wrapText="1"/>
    </xf>
    <xf numFmtId="185" fontId="17" fillId="2" borderId="3" xfId="0" applyNumberFormat="1" applyFont="1" applyFill="1" applyBorder="1" applyAlignment="1">
      <alignment vertical="center" wrapText="1"/>
    </xf>
    <xf numFmtId="185" fontId="17" fillId="2" borderId="7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2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85" fontId="15" fillId="2" borderId="12" xfId="0" applyNumberFormat="1" applyFont="1" applyFill="1" applyBorder="1" applyAlignment="1">
      <alignment vertical="center" wrapText="1"/>
    </xf>
    <xf numFmtId="178" fontId="3" fillId="3" borderId="5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185" fontId="16" fillId="2" borderId="5" xfId="0" applyNumberFormat="1" applyFont="1" applyFill="1" applyBorder="1" applyAlignment="1">
      <alignment vertical="center" wrapText="1"/>
    </xf>
    <xf numFmtId="185" fontId="16" fillId="2" borderId="14" xfId="0" applyNumberFormat="1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42" fontId="14" fillId="2" borderId="6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85" fontId="15" fillId="2" borderId="6" xfId="0" applyNumberFormat="1" applyFont="1" applyFill="1" applyBorder="1" applyAlignment="1">
      <alignment vertical="center" wrapText="1"/>
    </xf>
    <xf numFmtId="185" fontId="15" fillId="2" borderId="17" xfId="0" applyNumberFormat="1" applyFont="1" applyFill="1" applyBorder="1" applyAlignment="1">
      <alignment vertical="center" wrapText="1"/>
    </xf>
    <xf numFmtId="185" fontId="18" fillId="2" borderId="12" xfId="0" applyNumberFormat="1" applyFont="1" applyFill="1" applyBorder="1" applyAlignment="1">
      <alignment vertical="center" wrapText="1"/>
    </xf>
    <xf numFmtId="6" fontId="14" fillId="2" borderId="1" xfId="0" applyNumberFormat="1" applyFont="1" applyFill="1" applyBorder="1" applyAlignment="1">
      <alignment horizontal="right" vertical="center" wrapText="1"/>
    </xf>
    <xf numFmtId="6" fontId="6" fillId="2" borderId="5" xfId="0" applyNumberFormat="1" applyFont="1" applyFill="1" applyBorder="1" applyAlignment="1">
      <alignment horizontal="right" vertical="center" wrapText="1"/>
    </xf>
    <xf numFmtId="185" fontId="9" fillId="2" borderId="1" xfId="0" applyNumberFormat="1" applyFont="1" applyFill="1" applyBorder="1" applyAlignment="1">
      <alignment vertical="center" wrapText="1"/>
    </xf>
    <xf numFmtId="185" fontId="9" fillId="2" borderId="12" xfId="0" applyNumberFormat="1" applyFont="1" applyFill="1" applyBorder="1" applyAlignment="1">
      <alignment vertical="center" wrapText="1"/>
    </xf>
    <xf numFmtId="42" fontId="6" fillId="2" borderId="6" xfId="0" applyNumberFormat="1" applyFont="1" applyFill="1" applyBorder="1" applyAlignment="1">
      <alignment horizontal="right" vertical="center" wrapText="1"/>
    </xf>
    <xf numFmtId="185" fontId="9" fillId="2" borderId="6" xfId="0" applyNumberFormat="1" applyFont="1" applyFill="1" applyBorder="1" applyAlignment="1">
      <alignment vertical="center" wrapText="1"/>
    </xf>
    <xf numFmtId="185" fontId="9" fillId="2" borderId="1" xfId="0" applyNumberFormat="1" applyFont="1" applyFill="1" applyBorder="1" applyAlignment="1">
      <alignment vertical="center" wrapText="1"/>
    </xf>
    <xf numFmtId="185" fontId="9" fillId="2" borderId="12" xfId="0" applyNumberFormat="1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85" fontId="9" fillId="2" borderId="9" xfId="0" applyNumberFormat="1" applyFont="1" applyFill="1" applyBorder="1" applyAlignment="1">
      <alignment vertical="center" wrapText="1"/>
    </xf>
    <xf numFmtId="185" fontId="9" fillId="2" borderId="20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2" fontId="5" fillId="4" borderId="5" xfId="0" applyNumberFormat="1" applyFont="1" applyFill="1" applyBorder="1" applyAlignment="1">
      <alignment horizontal="right" vertical="center" wrapText="1"/>
    </xf>
    <xf numFmtId="185" fontId="4" fillId="4" borderId="5" xfId="0" applyNumberFormat="1" applyFont="1" applyFill="1" applyBorder="1" applyAlignment="1">
      <alignment vertical="center" wrapText="1"/>
    </xf>
    <xf numFmtId="185" fontId="4" fillId="4" borderId="14" xfId="0" applyNumberFormat="1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42" fontId="6" fillId="3" borderId="5" xfId="0" applyNumberFormat="1" applyFont="1" applyFill="1" applyBorder="1" applyAlignment="1">
      <alignment horizontal="right" vertical="center" wrapText="1"/>
    </xf>
    <xf numFmtId="185" fontId="9" fillId="2" borderId="17" xfId="0" applyNumberFormat="1" applyFont="1" applyFill="1" applyBorder="1" applyAlignment="1">
      <alignment vertical="center" wrapText="1"/>
    </xf>
    <xf numFmtId="42" fontId="5" fillId="4" borderId="12" xfId="0" applyNumberFormat="1" applyFont="1" applyFill="1" applyBorder="1" applyAlignment="1">
      <alignment horizontal="right" vertical="center" wrapText="1"/>
    </xf>
    <xf numFmtId="177" fontId="2" fillId="4" borderId="2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6" fontId="25" fillId="3" borderId="1" xfId="0" applyNumberFormat="1" applyFont="1" applyFill="1" applyBorder="1" applyAlignment="1">
      <alignment horizontal="right" vertical="center" wrapText="1"/>
    </xf>
    <xf numFmtId="42" fontId="25" fillId="3" borderId="1" xfId="0" applyNumberFormat="1" applyFont="1" applyFill="1" applyBorder="1" applyAlignment="1">
      <alignment horizontal="right" vertical="center" wrapText="1"/>
    </xf>
    <xf numFmtId="42" fontId="25" fillId="2" borderId="1" xfId="0" applyNumberFormat="1" applyFont="1" applyFill="1" applyBorder="1" applyAlignment="1">
      <alignment horizontal="right" vertical="center" wrapText="1"/>
    </xf>
    <xf numFmtId="185" fontId="26" fillId="2" borderId="1" xfId="0" applyNumberFormat="1" applyFont="1" applyFill="1" applyBorder="1" applyAlignment="1">
      <alignment vertical="center" wrapText="1"/>
    </xf>
    <xf numFmtId="5" fontId="25" fillId="3" borderId="1" xfId="0" applyNumberFormat="1" applyFont="1" applyFill="1" applyBorder="1" applyAlignment="1">
      <alignment horizontal="right" vertical="center" wrapText="1"/>
    </xf>
    <xf numFmtId="42" fontId="25" fillId="3" borderId="6" xfId="0" applyNumberFormat="1" applyFont="1" applyFill="1" applyBorder="1" applyAlignment="1">
      <alignment horizontal="right" vertical="center" wrapText="1"/>
    </xf>
    <xf numFmtId="42" fontId="25" fillId="5" borderId="1" xfId="0" applyNumberFormat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175" fontId="30" fillId="2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79" fontId="30" fillId="2" borderId="1" xfId="0" applyNumberFormat="1" applyFont="1" applyFill="1" applyBorder="1" applyAlignment="1">
      <alignment horizontal="center" vertical="center" wrapText="1"/>
    </xf>
    <xf numFmtId="179" fontId="30" fillId="2" borderId="5" xfId="0" applyNumberFormat="1" applyFont="1" applyFill="1" applyBorder="1" applyAlignment="1">
      <alignment horizontal="center" vertical="center" wrapText="1"/>
    </xf>
    <xf numFmtId="179" fontId="30" fillId="0" borderId="1" xfId="0" applyNumberFormat="1" applyFont="1" applyBorder="1" applyAlignment="1">
      <alignment horizontal="center" vertical="center" wrapText="1"/>
    </xf>
    <xf numFmtId="175" fontId="30" fillId="0" borderId="5" xfId="0" applyNumberFormat="1" applyFont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175" fontId="30" fillId="2" borderId="5" xfId="0" applyNumberFormat="1" applyFont="1" applyFill="1" applyBorder="1" applyAlignment="1">
      <alignment horizontal="center" vertical="center" wrapText="1"/>
    </xf>
    <xf numFmtId="175" fontId="30" fillId="2" borderId="6" xfId="0" applyNumberFormat="1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175" fontId="30" fillId="2" borderId="9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75" fontId="30" fillId="0" borderId="1" xfId="0" applyNumberFormat="1" applyFont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75" fontId="30" fillId="0" borderId="6" xfId="0" applyNumberFormat="1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179" fontId="30" fillId="0" borderId="5" xfId="0" applyNumberFormat="1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79" fontId="30" fillId="2" borderId="6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2" fontId="24" fillId="2" borderId="1" xfId="0" applyNumberFormat="1" applyFont="1" applyFill="1" applyBorder="1" applyAlignment="1">
      <alignment horizontal="right" vertical="center" wrapText="1"/>
    </xf>
    <xf numFmtId="6" fontId="25" fillId="2" borderId="1" xfId="0" applyNumberFormat="1" applyFont="1" applyFill="1" applyBorder="1" applyAlignment="1">
      <alignment horizontal="right" vertical="center" wrapText="1"/>
    </xf>
    <xf numFmtId="185" fontId="26" fillId="2" borderId="1" xfId="0" applyNumberFormat="1" applyFont="1" applyFill="1" applyBorder="1" applyAlignment="1">
      <alignment vertical="center" wrapText="1"/>
    </xf>
    <xf numFmtId="42" fontId="25" fillId="2" borderId="5" xfId="0" applyNumberFormat="1" applyFont="1" applyFill="1" applyBorder="1" applyAlignment="1">
      <alignment horizontal="right" vertical="center" wrapText="1"/>
    </xf>
    <xf numFmtId="185" fontId="26" fillId="2" borderId="5" xfId="0" applyNumberFormat="1" applyFont="1" applyFill="1" applyBorder="1" applyAlignment="1">
      <alignment vertical="center" wrapText="1"/>
    </xf>
    <xf numFmtId="42" fontId="25" fillId="2" borderId="6" xfId="0" applyNumberFormat="1" applyFont="1" applyFill="1" applyBorder="1" applyAlignment="1">
      <alignment horizontal="right" vertical="center" wrapText="1"/>
    </xf>
    <xf numFmtId="42" fontId="25" fillId="2" borderId="1" xfId="0" applyNumberFormat="1" applyFont="1" applyFill="1" applyBorder="1" applyAlignment="1">
      <alignment horizontal="right" vertical="center" wrapText="1"/>
    </xf>
    <xf numFmtId="6" fontId="27" fillId="2" borderId="1" xfId="0" applyNumberFormat="1" applyFont="1" applyFill="1" applyBorder="1" applyAlignment="1">
      <alignment horizontal="right" vertical="center" wrapText="1"/>
    </xf>
    <xf numFmtId="185" fontId="28" fillId="2" borderId="1" xfId="0" applyNumberFormat="1" applyFont="1" applyFill="1" applyBorder="1" applyAlignment="1">
      <alignment vertical="center" wrapText="1"/>
    </xf>
    <xf numFmtId="42" fontId="27" fillId="2" borderId="1" xfId="0" applyNumberFormat="1" applyFont="1" applyFill="1" applyBorder="1" applyAlignment="1">
      <alignment horizontal="right" vertical="center" wrapText="1"/>
    </xf>
    <xf numFmtId="42" fontId="27" fillId="2" borderId="1" xfId="0" applyNumberFormat="1" applyFont="1" applyFill="1" applyBorder="1" applyAlignment="1">
      <alignment horizontal="right" vertical="center" wrapText="1"/>
    </xf>
    <xf numFmtId="185" fontId="28" fillId="2" borderId="1" xfId="0" applyNumberFormat="1" applyFont="1" applyFill="1" applyBorder="1" applyAlignment="1">
      <alignment vertical="center" wrapText="1"/>
    </xf>
    <xf numFmtId="42" fontId="27" fillId="2" borderId="1" xfId="0" applyNumberFormat="1" applyFont="1" applyFill="1" applyBorder="1" applyAlignment="1">
      <alignment horizontal="right" vertical="center" wrapText="1"/>
    </xf>
    <xf numFmtId="42" fontId="27" fillId="2" borderId="5" xfId="0" applyNumberFormat="1" applyFont="1" applyFill="1" applyBorder="1" applyAlignment="1">
      <alignment horizontal="right" vertical="center" wrapText="1"/>
    </xf>
    <xf numFmtId="185" fontId="28" fillId="2" borderId="5" xfId="0" applyNumberFormat="1" applyFont="1" applyFill="1" applyBorder="1" applyAlignment="1">
      <alignment vertical="center" wrapText="1"/>
    </xf>
    <xf numFmtId="185" fontId="28" fillId="2" borderId="1" xfId="0" applyNumberFormat="1" applyFont="1" applyFill="1" applyBorder="1" applyAlignment="1">
      <alignment vertical="center" wrapText="1"/>
    </xf>
    <xf numFmtId="42" fontId="25" fillId="2" borderId="1" xfId="0" applyNumberFormat="1" applyFont="1" applyFill="1" applyBorder="1" applyAlignment="1">
      <alignment horizontal="right" vertical="center" wrapText="1"/>
    </xf>
    <xf numFmtId="0" fontId="29" fillId="8" borderId="6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42" fontId="24" fillId="8" borderId="6" xfId="0" applyNumberFormat="1" applyFont="1" applyFill="1" applyBorder="1" applyAlignment="1">
      <alignment horizontal="right" vertical="center" wrapText="1"/>
    </xf>
    <xf numFmtId="0" fontId="20" fillId="8" borderId="1" xfId="0" applyFont="1" applyFill="1" applyBorder="1" applyAlignment="1">
      <alignment horizontal="center" vertical="center" wrapText="1"/>
    </xf>
    <xf numFmtId="5" fontId="24" fillId="8" borderId="1" xfId="0" applyNumberFormat="1" applyFont="1" applyFill="1" applyBorder="1" applyAlignment="1">
      <alignment horizontal="right" vertical="center" wrapText="1"/>
    </xf>
    <xf numFmtId="6" fontId="24" fillId="8" borderId="1" xfId="0" applyNumberFormat="1" applyFont="1" applyFill="1" applyBorder="1" applyAlignment="1">
      <alignment horizontal="right" vertical="center" wrapText="1"/>
    </xf>
    <xf numFmtId="42" fontId="24" fillId="8" borderId="1" xfId="0" applyNumberFormat="1" applyFont="1" applyFill="1" applyBorder="1" applyAlignment="1">
      <alignment horizontal="right" vertical="center" wrapText="1"/>
    </xf>
    <xf numFmtId="0" fontId="29" fillId="8" borderId="1" xfId="0" applyFont="1" applyFill="1" applyBorder="1" applyAlignment="1">
      <alignment vertical="center" wrapText="1"/>
    </xf>
    <xf numFmtId="178" fontId="30" fillId="8" borderId="6" xfId="0" applyNumberFormat="1" applyFont="1" applyFill="1" applyBorder="1" applyAlignment="1">
      <alignment vertical="center" wrapText="1"/>
    </xf>
    <xf numFmtId="177" fontId="20" fillId="8" borderId="6" xfId="0" applyNumberFormat="1" applyFont="1" applyFill="1" applyBorder="1" applyAlignment="1">
      <alignment vertical="center" wrapText="1"/>
    </xf>
    <xf numFmtId="0" fontId="19" fillId="8" borderId="1" xfId="0" applyFont="1" applyFill="1" applyBorder="1" applyAlignment="1">
      <alignment horizontal="center" vertical="center" wrapText="1"/>
    </xf>
    <xf numFmtId="178" fontId="30" fillId="8" borderId="1" xfId="0" applyNumberFormat="1" applyFont="1" applyFill="1" applyBorder="1" applyAlignment="1">
      <alignment vertical="center" wrapText="1"/>
    </xf>
    <xf numFmtId="42" fontId="24" fillId="8" borderId="1" xfId="0" applyNumberFormat="1" applyFont="1" applyFill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185" fontId="23" fillId="0" borderId="5" xfId="0" applyNumberFormat="1" applyFont="1" applyFill="1" applyBorder="1" applyAlignment="1">
      <alignment horizontal="center" vertical="center" wrapText="1"/>
    </xf>
    <xf numFmtId="0" fontId="29" fillId="8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2" fontId="31" fillId="0" borderId="0" xfId="0" applyNumberFormat="1" applyFont="1" applyBorder="1" applyAlignment="1">
      <alignment vertical="center" wrapText="1"/>
    </xf>
    <xf numFmtId="42" fontId="31" fillId="0" borderId="0" xfId="0" applyNumberFormat="1" applyFont="1" applyAlignment="1">
      <alignment vertical="center" wrapText="1"/>
    </xf>
    <xf numFmtId="42" fontId="32" fillId="0" borderId="0" xfId="0" applyNumberFormat="1" applyFont="1" applyAlignment="1">
      <alignment vertical="center" wrapText="1"/>
    </xf>
    <xf numFmtId="6" fontId="25" fillId="5" borderId="1" xfId="0" applyNumberFormat="1" applyFont="1" applyFill="1" applyBorder="1" applyAlignment="1">
      <alignment horizontal="right" vertical="center" wrapText="1"/>
    </xf>
    <xf numFmtId="49" fontId="29" fillId="2" borderId="6" xfId="0" applyNumberFormat="1" applyFont="1" applyFill="1" applyBorder="1" applyAlignment="1">
      <alignment horizontal="center" vertical="center" wrapText="1"/>
    </xf>
    <xf numFmtId="49" fontId="29" fillId="3" borderId="6" xfId="0" applyNumberFormat="1" applyFont="1" applyFill="1" applyBorder="1" applyAlignment="1">
      <alignment horizontal="center" vertical="center" wrapText="1"/>
    </xf>
    <xf numFmtId="179" fontId="30" fillId="3" borderId="1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42" fontId="25" fillId="2" borderId="6" xfId="0" applyNumberFormat="1" applyFont="1" applyFill="1" applyBorder="1" applyAlignment="1">
      <alignment horizontal="right" vertical="center" wrapText="1"/>
    </xf>
    <xf numFmtId="0" fontId="30" fillId="3" borderId="1" xfId="0" applyFont="1" applyFill="1" applyBorder="1" applyAlignment="1">
      <alignment horizontal="center" vertical="center" wrapText="1"/>
    </xf>
    <xf numFmtId="42" fontId="25" fillId="3" borderId="1" xfId="0" applyNumberFormat="1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 wrapText="1"/>
    </xf>
    <xf numFmtId="175" fontId="30" fillId="3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right" vertical="center" wrapText="1"/>
    </xf>
    <xf numFmtId="185" fontId="33" fillId="2" borderId="1" xfId="0" applyNumberFormat="1" applyFont="1" applyFill="1" applyBorder="1" applyAlignment="1">
      <alignment vertical="center" wrapText="1"/>
    </xf>
    <xf numFmtId="185" fontId="33" fillId="2" borderId="1" xfId="0" applyNumberFormat="1" applyFont="1" applyFill="1" applyBorder="1" applyAlignment="1">
      <alignment vertical="center" wrapText="1"/>
    </xf>
    <xf numFmtId="185" fontId="34" fillId="2" borderId="1" xfId="0" applyNumberFormat="1" applyFont="1" applyFill="1" applyBorder="1" applyAlignment="1">
      <alignment vertical="center" wrapText="1"/>
    </xf>
    <xf numFmtId="185" fontId="34" fillId="2" borderId="5" xfId="0" applyNumberFormat="1" applyFont="1" applyFill="1" applyBorder="1" applyAlignment="1">
      <alignment vertical="center" wrapText="1"/>
    </xf>
    <xf numFmtId="185" fontId="34" fillId="2" borderId="1" xfId="0" applyNumberFormat="1" applyFont="1" applyFill="1" applyBorder="1" applyAlignment="1">
      <alignment vertical="center" wrapText="1"/>
    </xf>
    <xf numFmtId="6" fontId="35" fillId="3" borderId="1" xfId="0" applyNumberFormat="1" applyFont="1" applyFill="1" applyBorder="1" applyAlignment="1">
      <alignment horizontal="right" vertical="center" wrapText="1"/>
    </xf>
    <xf numFmtId="42" fontId="35" fillId="3" borderId="6" xfId="0" applyNumberFormat="1" applyFont="1" applyFill="1" applyBorder="1" applyAlignment="1">
      <alignment horizontal="right" vertical="center" wrapText="1"/>
    </xf>
    <xf numFmtId="185" fontId="34" fillId="2" borderId="1" xfId="0" applyNumberFormat="1" applyFont="1" applyFill="1" applyBorder="1" applyAlignment="1">
      <alignment vertical="center" wrapText="1"/>
    </xf>
    <xf numFmtId="42" fontId="35" fillId="3" borderId="1" xfId="0" applyNumberFormat="1" applyFont="1" applyFill="1" applyBorder="1" applyAlignment="1">
      <alignment horizontal="right" vertical="center" wrapText="1"/>
    </xf>
    <xf numFmtId="5" fontId="36" fillId="8" borderId="1" xfId="0" applyNumberFormat="1" applyFont="1" applyFill="1" applyBorder="1" applyAlignment="1">
      <alignment horizontal="right" vertical="center" wrapText="1"/>
    </xf>
    <xf numFmtId="49" fontId="35" fillId="3" borderId="1" xfId="0" applyNumberFormat="1" applyFont="1" applyFill="1" applyBorder="1" applyAlignment="1">
      <alignment horizontal="right" vertical="center" wrapText="1"/>
    </xf>
    <xf numFmtId="185" fontId="34" fillId="2" borderId="6" xfId="0" applyNumberFormat="1" applyFont="1" applyFill="1" applyBorder="1" applyAlignment="1">
      <alignment vertical="center" wrapText="1"/>
    </xf>
    <xf numFmtId="42" fontId="35" fillId="2" borderId="6" xfId="0" applyNumberFormat="1" applyFont="1" applyFill="1" applyBorder="1" applyAlignment="1">
      <alignment horizontal="right" vertical="center" wrapText="1"/>
    </xf>
    <xf numFmtId="49" fontId="25" fillId="3" borderId="1" xfId="0" applyNumberFormat="1" applyFont="1" applyFill="1" applyBorder="1" applyAlignment="1">
      <alignment horizontal="right" vertical="center" wrapText="1"/>
    </xf>
    <xf numFmtId="185" fontId="33" fillId="2" borderId="5" xfId="0" applyNumberFormat="1" applyFont="1" applyFill="1" applyBorder="1" applyAlignment="1">
      <alignment vertical="center" wrapText="1"/>
    </xf>
    <xf numFmtId="185" fontId="34" fillId="3" borderId="1" xfId="0" applyNumberFormat="1" applyFont="1" applyFill="1" applyBorder="1" applyAlignment="1">
      <alignment vertical="center" wrapText="1"/>
    </xf>
    <xf numFmtId="185" fontId="35" fillId="2" borderId="6" xfId="0" applyNumberFormat="1" applyFont="1" applyFill="1" applyBorder="1" applyAlignment="1">
      <alignment horizontal="right" vertical="center" wrapText="1"/>
    </xf>
    <xf numFmtId="42" fontId="35" fillId="2" borderId="6" xfId="0" applyNumberFormat="1" applyFont="1" applyFill="1" applyBorder="1" applyAlignment="1">
      <alignment horizontal="right" vertical="center" wrapText="1"/>
    </xf>
    <xf numFmtId="5" fontId="25" fillId="3" borderId="6" xfId="0" applyNumberFormat="1" applyFont="1" applyFill="1" applyBorder="1" applyAlignment="1">
      <alignment horizontal="right" vertical="center" wrapText="1"/>
    </xf>
    <xf numFmtId="185" fontId="26" fillId="0" borderId="1" xfId="0" applyNumberFormat="1" applyFont="1" applyBorder="1" applyAlignment="1">
      <alignment vertical="center" wrapText="1"/>
    </xf>
    <xf numFmtId="185" fontId="25" fillId="2" borderId="1" xfId="0" applyNumberFormat="1" applyFont="1" applyFill="1" applyBorder="1" applyAlignment="1">
      <alignment horizontal="right" vertical="center" wrapText="1"/>
    </xf>
    <xf numFmtId="185" fontId="25" fillId="3" borderId="1" xfId="0" applyNumberFormat="1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vertical="center" wrapText="1"/>
    </xf>
    <xf numFmtId="42" fontId="25" fillId="3" borderId="1" xfId="0" applyNumberFormat="1" applyFont="1" applyFill="1" applyBorder="1" applyAlignment="1">
      <alignment horizontal="right" vertical="center" wrapText="1"/>
    </xf>
    <xf numFmtId="5" fontId="25" fillId="2" borderId="1" xfId="0" applyNumberFormat="1" applyFont="1" applyFill="1" applyBorder="1" applyAlignment="1">
      <alignment horizontal="right" vertical="center" wrapText="1"/>
    </xf>
    <xf numFmtId="42" fontId="37" fillId="8" borderId="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178" fontId="3" fillId="5" borderId="9" xfId="0" applyNumberFormat="1" applyFont="1" applyFill="1" applyBorder="1" applyAlignment="1">
      <alignment horizontal="center" vertical="center" wrapText="1"/>
    </xf>
    <xf numFmtId="178" fontId="3" fillId="5" borderId="6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72" fontId="2" fillId="4" borderId="23" xfId="0" applyNumberFormat="1" applyFont="1" applyFill="1" applyBorder="1" applyAlignment="1">
      <alignment horizontal="center" vertical="center" wrapText="1"/>
    </xf>
    <xf numFmtId="174" fontId="3" fillId="3" borderId="1" xfId="0" applyNumberFormat="1" applyFont="1" applyFill="1" applyBorder="1" applyAlignment="1">
      <alignment horizontal="center" vertical="center" wrapText="1"/>
    </xf>
    <xf numFmtId="172" fontId="2" fillId="4" borderId="24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77" fontId="2" fillId="4" borderId="23" xfId="0" applyNumberFormat="1" applyFont="1" applyFill="1" applyBorder="1" applyAlignment="1">
      <alignment horizontal="center" vertical="center" wrapText="1"/>
    </xf>
    <xf numFmtId="177" fontId="2" fillId="4" borderId="5" xfId="0" applyNumberFormat="1" applyFont="1" applyFill="1" applyBorder="1" applyAlignment="1">
      <alignment horizontal="center" vertical="center" wrapText="1"/>
    </xf>
    <xf numFmtId="177" fontId="2" fillId="4" borderId="6" xfId="0" applyNumberFormat="1" applyFont="1" applyFill="1" applyBorder="1" applyAlignment="1">
      <alignment horizontal="center" vertical="center" wrapText="1"/>
    </xf>
    <xf numFmtId="177" fontId="2" fillId="4" borderId="1" xfId="0" applyNumberFormat="1" applyFont="1" applyFill="1" applyBorder="1" applyAlignment="1">
      <alignment horizontal="center" vertical="center" wrapText="1"/>
    </xf>
    <xf numFmtId="177" fontId="2" fillId="4" borderId="9" xfId="0" applyNumberFormat="1" applyFont="1" applyFill="1" applyBorder="1" applyAlignment="1">
      <alignment horizontal="center" vertical="center" wrapText="1"/>
    </xf>
    <xf numFmtId="178" fontId="3" fillId="5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177" fontId="20" fillId="8" borderId="9" xfId="0" applyNumberFormat="1" applyFont="1" applyFill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42" fontId="23" fillId="0" borderId="5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77" fontId="2" fillId="4" borderId="25" xfId="0" applyNumberFormat="1" applyFont="1" applyFill="1" applyBorder="1" applyAlignment="1">
      <alignment horizontal="center" vertical="center" wrapText="1"/>
    </xf>
    <xf numFmtId="177" fontId="2" fillId="4" borderId="10" xfId="0" applyNumberFormat="1" applyFont="1" applyFill="1" applyBorder="1" applyAlignment="1">
      <alignment horizontal="center" vertical="center" wrapText="1"/>
    </xf>
    <xf numFmtId="177" fontId="2" fillId="4" borderId="2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77" fontId="2" fillId="4" borderId="2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9" fontId="3" fillId="2" borderId="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85" fontId="23" fillId="2" borderId="5" xfId="0" applyNumberFormat="1" applyFont="1" applyFill="1" applyBorder="1" applyAlignment="1">
      <alignment horizontal="center" vertical="center" wrapText="1"/>
    </xf>
    <xf numFmtId="42" fontId="35" fillId="2" borderId="1" xfId="0" applyNumberFormat="1" applyFont="1" applyFill="1" applyBorder="1" applyAlignment="1">
      <alignment horizontal="right" vertical="center" wrapText="1"/>
    </xf>
    <xf numFmtId="178" fontId="30" fillId="3" borderId="9" xfId="0" applyNumberFormat="1" applyFont="1" applyFill="1" applyBorder="1" applyAlignment="1">
      <alignment vertical="center" wrapText="1"/>
    </xf>
    <xf numFmtId="178" fontId="30" fillId="3" borderId="6" xfId="0" applyNumberFormat="1" applyFont="1" applyFill="1" applyBorder="1" applyAlignment="1">
      <alignment vertical="center" wrapText="1"/>
    </xf>
    <xf numFmtId="42" fontId="23" fillId="0" borderId="1" xfId="0" applyNumberFormat="1" applyFont="1" applyBorder="1" applyAlignment="1">
      <alignment horizontal="center" vertical="center" wrapText="1"/>
    </xf>
    <xf numFmtId="185" fontId="23" fillId="0" borderId="1" xfId="0" applyNumberFormat="1" applyFont="1" applyFill="1" applyBorder="1" applyAlignment="1">
      <alignment horizontal="center" vertical="center" wrapText="1"/>
    </xf>
    <xf numFmtId="185" fontId="23" fillId="2" borderId="1" xfId="0" applyNumberFormat="1" applyFont="1" applyFill="1" applyBorder="1" applyAlignment="1">
      <alignment horizontal="center" vertical="center" wrapText="1"/>
    </xf>
    <xf numFmtId="185" fontId="34" fillId="2" borderId="6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8" fontId="3" fillId="3" borderId="5" xfId="0" applyNumberFormat="1" applyFont="1" applyFill="1" applyBorder="1" applyAlignment="1">
      <alignment horizontal="center" vertical="center" wrapText="1"/>
    </xf>
    <xf numFmtId="178" fontId="3" fillId="3" borderId="9" xfId="0" applyNumberFormat="1" applyFont="1" applyFill="1" applyBorder="1" applyAlignment="1">
      <alignment horizontal="center" vertical="center" wrapText="1"/>
    </xf>
    <xf numFmtId="178" fontId="3" fillId="3" borderId="30" xfId="0" applyNumberFormat="1" applyFont="1" applyFill="1" applyBorder="1" applyAlignment="1">
      <alignment horizontal="center" vertical="center" wrapText="1"/>
    </xf>
    <xf numFmtId="178" fontId="3" fillId="3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9" fontId="3" fillId="0" borderId="5" xfId="0" applyNumberFormat="1" applyFont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177" fontId="2" fillId="4" borderId="24" xfId="0" applyNumberFormat="1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179" fontId="3" fillId="2" borderId="5" xfId="0" applyNumberFormat="1" applyFont="1" applyFill="1" applyBorder="1" applyAlignment="1">
      <alignment horizontal="center" vertical="center" wrapText="1"/>
    </xf>
    <xf numFmtId="179" fontId="3" fillId="2" borderId="9" xfId="0" applyNumberFormat="1" applyFont="1" applyFill="1" applyBorder="1" applyAlignment="1">
      <alignment horizontal="center" vertical="center" wrapText="1"/>
    </xf>
    <xf numFmtId="179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79" fontId="3" fillId="0" borderId="6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77" fontId="20" fillId="8" borderId="5" xfId="0" applyNumberFormat="1" applyFont="1" applyFill="1" applyBorder="1" applyAlignment="1">
      <alignment horizontal="center" vertical="center" wrapText="1"/>
    </xf>
    <xf numFmtId="177" fontId="20" fillId="8" borderId="9" xfId="0" applyNumberFormat="1" applyFont="1" applyFill="1" applyBorder="1" applyAlignment="1">
      <alignment horizontal="center" vertical="center" wrapText="1"/>
    </xf>
    <xf numFmtId="177" fontId="20" fillId="8" borderId="6" xfId="0" applyNumberFormat="1" applyFont="1" applyFill="1" applyBorder="1" applyAlignment="1">
      <alignment horizontal="center" vertical="center" wrapText="1"/>
    </xf>
    <xf numFmtId="178" fontId="30" fillId="3" borderId="5" xfId="0" applyNumberFormat="1" applyFont="1" applyFill="1" applyBorder="1" applyAlignment="1">
      <alignment horizontal="center" vertical="center" wrapText="1"/>
    </xf>
    <xf numFmtId="178" fontId="30" fillId="3" borderId="9" xfId="0" applyNumberFormat="1" applyFont="1" applyFill="1" applyBorder="1" applyAlignment="1">
      <alignment horizontal="center" vertical="center" wrapText="1"/>
    </xf>
    <xf numFmtId="178" fontId="30" fillId="3" borderId="6" xfId="0" applyNumberFormat="1" applyFont="1" applyFill="1" applyBorder="1" applyAlignment="1">
      <alignment horizontal="center" vertical="center" wrapText="1"/>
    </xf>
    <xf numFmtId="179" fontId="30" fillId="2" borderId="5" xfId="0" applyNumberFormat="1" applyFont="1" applyFill="1" applyBorder="1" applyAlignment="1">
      <alignment horizontal="center" vertical="center" wrapText="1"/>
    </xf>
    <xf numFmtId="179" fontId="30" fillId="2" borderId="9" xfId="0" applyNumberFormat="1" applyFont="1" applyFill="1" applyBorder="1" applyAlignment="1">
      <alignment horizontal="center" vertical="center" wrapText="1"/>
    </xf>
    <xf numFmtId="179" fontId="30" fillId="2" borderId="6" xfId="0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179" fontId="30" fillId="0" borderId="5" xfId="0" applyNumberFormat="1" applyFont="1" applyBorder="1" applyAlignment="1">
      <alignment horizontal="center" vertical="center" wrapText="1"/>
    </xf>
    <xf numFmtId="179" fontId="30" fillId="0" borderId="9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179" fontId="30" fillId="2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29" fillId="2" borderId="5" xfId="0" applyNumberFormat="1" applyFont="1" applyFill="1" applyBorder="1" applyAlignment="1">
      <alignment horizontal="center" vertical="center" wrapText="1"/>
    </xf>
    <xf numFmtId="49" fontId="29" fillId="2" borderId="9" xfId="0" applyNumberFormat="1" applyFont="1" applyFill="1" applyBorder="1" applyAlignment="1">
      <alignment horizontal="center" vertical="center" wrapText="1"/>
    </xf>
    <xf numFmtId="49" fontId="29" fillId="2" borderId="6" xfId="0" applyNumberFormat="1" applyFont="1" applyFill="1" applyBorder="1" applyAlignment="1">
      <alignment horizontal="center" vertical="center" wrapText="1"/>
    </xf>
    <xf numFmtId="178" fontId="30" fillId="3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72" fontId="20" fillId="8" borderId="5" xfId="0" applyNumberFormat="1" applyFont="1" applyFill="1" applyBorder="1" applyAlignment="1">
      <alignment horizontal="center" vertical="center" wrapText="1"/>
    </xf>
    <xf numFmtId="0" fontId="29" fillId="8" borderId="9" xfId="0" applyFont="1" applyFill="1" applyBorder="1" applyAlignment="1">
      <alignment horizontal="center" vertical="center" wrapText="1"/>
    </xf>
    <xf numFmtId="0" fontId="29" fillId="8" borderId="6" xfId="0" applyFont="1" applyFill="1" applyBorder="1" applyAlignment="1">
      <alignment horizontal="center" vertical="center" wrapText="1"/>
    </xf>
    <xf numFmtId="174" fontId="30" fillId="3" borderId="11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172" fontId="20" fillId="8" borderId="6" xfId="0" applyNumberFormat="1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174" fontId="30" fillId="3" borderId="1" xfId="0" applyNumberFormat="1" applyFont="1" applyFill="1" applyBorder="1" applyAlignment="1">
      <alignment horizontal="center" vertical="center" wrapText="1"/>
    </xf>
    <xf numFmtId="177" fontId="20" fillId="8" borderId="1" xfId="0" applyNumberFormat="1" applyFont="1" applyFill="1" applyBorder="1" applyAlignment="1">
      <alignment horizontal="center" vertical="center" wrapText="1"/>
    </xf>
    <xf numFmtId="178" fontId="30" fillId="5" borderId="5" xfId="0" applyNumberFormat="1" applyFont="1" applyFill="1" applyBorder="1" applyAlignment="1">
      <alignment horizontal="center" vertical="center" wrapText="1"/>
    </xf>
    <xf numFmtId="178" fontId="30" fillId="5" borderId="9" xfId="0" applyNumberFormat="1" applyFont="1" applyFill="1" applyBorder="1" applyAlignment="1">
      <alignment horizontal="center" vertical="center" wrapText="1"/>
    </xf>
    <xf numFmtId="178" fontId="30" fillId="5" borderId="6" xfId="0" applyNumberFormat="1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7"/>
  <sheetViews>
    <sheetView zoomScale="85" zoomScaleNormal="85" zoomScaleSheetLayoutView="85" workbookViewId="0" topLeftCell="A97">
      <selection activeCell="F100" sqref="F100"/>
    </sheetView>
  </sheetViews>
  <sheetFormatPr defaultColWidth="9.140625" defaultRowHeight="12.75"/>
  <cols>
    <col min="1" max="1" width="5.7109375" style="104" customWidth="1"/>
    <col min="2" max="2" width="8.7109375" style="104" customWidth="1"/>
    <col min="3" max="3" width="9.140625" style="104" customWidth="1"/>
    <col min="4" max="4" width="45.7109375" style="104" customWidth="1"/>
    <col min="5" max="5" width="20.00390625" style="104" customWidth="1"/>
    <col min="6" max="6" width="19.00390625" style="105" customWidth="1"/>
    <col min="7" max="7" width="16.00390625" style="106" customWidth="1"/>
    <col min="8" max="9" width="16.8515625" style="106" customWidth="1"/>
    <col min="10" max="10" width="16.140625" style="106" customWidth="1"/>
    <col min="11" max="12" width="15.421875" style="106" customWidth="1"/>
    <col min="13" max="13" width="16.140625" style="106" customWidth="1"/>
    <col min="14" max="14" width="16.00390625" style="106" customWidth="1"/>
    <col min="15" max="15" width="16.57421875" style="106" customWidth="1"/>
    <col min="16" max="16" width="15.57421875" style="106" customWidth="1"/>
    <col min="17" max="17" width="14.421875" style="106" customWidth="1"/>
    <col min="18" max="18" width="15.57421875" style="106" customWidth="1"/>
    <col min="19" max="16384" width="9.140625" style="106" customWidth="1"/>
  </cols>
  <sheetData>
    <row r="1" s="310" customFormat="1" ht="19.5" customHeight="1">
      <c r="A1" s="309" t="s">
        <v>93</v>
      </c>
    </row>
    <row r="2" spans="1:18" s="37" customFormat="1" ht="40.5" customHeight="1" thickBot="1">
      <c r="A2" s="311" t="s">
        <v>94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9" s="40" customFormat="1" ht="28.5" customHeight="1" thickBot="1">
      <c r="A3" s="9" t="s">
        <v>0</v>
      </c>
      <c r="B3" s="7" t="s">
        <v>1</v>
      </c>
      <c r="C3" s="8" t="s">
        <v>2</v>
      </c>
      <c r="D3" s="8" t="s">
        <v>3</v>
      </c>
      <c r="E3" s="8" t="s">
        <v>69</v>
      </c>
      <c r="F3" s="21" t="s">
        <v>4</v>
      </c>
      <c r="G3" s="22" t="s">
        <v>57</v>
      </c>
      <c r="H3" s="22" t="s">
        <v>58</v>
      </c>
      <c r="I3" s="22" t="s">
        <v>59</v>
      </c>
      <c r="J3" s="38" t="s">
        <v>60</v>
      </c>
      <c r="K3" s="22" t="s">
        <v>61</v>
      </c>
      <c r="L3" s="22" t="s">
        <v>62</v>
      </c>
      <c r="M3" s="22" t="s">
        <v>63</v>
      </c>
      <c r="N3" s="22" t="s">
        <v>64</v>
      </c>
      <c r="O3" s="22" t="s">
        <v>65</v>
      </c>
      <c r="P3" s="22" t="s">
        <v>66</v>
      </c>
      <c r="Q3" s="22" t="s">
        <v>67</v>
      </c>
      <c r="R3" s="23" t="s">
        <v>68</v>
      </c>
      <c r="S3" s="39"/>
    </row>
    <row r="4" spans="1:19" s="40" customFormat="1" ht="15" customHeight="1">
      <c r="A4" s="299">
        <v>10</v>
      </c>
      <c r="B4" s="32"/>
      <c r="C4" s="32"/>
      <c r="D4" s="41" t="s">
        <v>5</v>
      </c>
      <c r="E4" s="32"/>
      <c r="F4" s="42">
        <v>60000</v>
      </c>
      <c r="G4" s="43">
        <v>5000</v>
      </c>
      <c r="H4" s="43">
        <v>8000</v>
      </c>
      <c r="I4" s="43">
        <v>5000</v>
      </c>
      <c r="J4" s="43">
        <v>5000</v>
      </c>
      <c r="K4" s="43">
        <v>5000</v>
      </c>
      <c r="L4" s="43">
        <v>5000</v>
      </c>
      <c r="M4" s="43">
        <v>5000</v>
      </c>
      <c r="N4" s="43">
        <v>5000</v>
      </c>
      <c r="O4" s="43">
        <v>5000</v>
      </c>
      <c r="P4" s="43">
        <v>5000</v>
      </c>
      <c r="Q4" s="43">
        <v>5000</v>
      </c>
      <c r="R4" s="44">
        <v>2000</v>
      </c>
      <c r="S4" s="39"/>
    </row>
    <row r="5" spans="1:19" s="40" customFormat="1" ht="27.75" customHeight="1">
      <c r="A5" s="351"/>
      <c r="B5" s="300">
        <v>1005</v>
      </c>
      <c r="C5" s="27"/>
      <c r="D5" s="14" t="s">
        <v>6</v>
      </c>
      <c r="E5" s="27"/>
      <c r="F5" s="45">
        <v>60000</v>
      </c>
      <c r="G5" s="46">
        <v>5000</v>
      </c>
      <c r="H5" s="46">
        <v>8000</v>
      </c>
      <c r="I5" s="46">
        <v>5000</v>
      </c>
      <c r="J5" s="46">
        <v>5000</v>
      </c>
      <c r="K5" s="46">
        <v>5000</v>
      </c>
      <c r="L5" s="46">
        <v>5000</v>
      </c>
      <c r="M5" s="46">
        <v>5000</v>
      </c>
      <c r="N5" s="46">
        <v>5000</v>
      </c>
      <c r="O5" s="46">
        <v>5000</v>
      </c>
      <c r="P5" s="46">
        <v>5000</v>
      </c>
      <c r="Q5" s="46">
        <v>5000</v>
      </c>
      <c r="R5" s="47">
        <v>2000</v>
      </c>
      <c r="S5" s="39"/>
    </row>
    <row r="6" spans="1:19" s="40" customFormat="1" ht="57" customHeight="1">
      <c r="A6" s="351"/>
      <c r="B6" s="343"/>
      <c r="C6" s="1">
        <v>2110</v>
      </c>
      <c r="D6" s="5" t="s">
        <v>70</v>
      </c>
      <c r="E6" s="1" t="s">
        <v>112</v>
      </c>
      <c r="F6" s="20">
        <v>60000</v>
      </c>
      <c r="G6" s="125">
        <v>5000</v>
      </c>
      <c r="H6" s="125">
        <v>8000</v>
      </c>
      <c r="I6" s="125">
        <v>5000</v>
      </c>
      <c r="J6" s="125">
        <v>5000</v>
      </c>
      <c r="K6" s="125">
        <v>5000</v>
      </c>
      <c r="L6" s="125">
        <v>5000</v>
      </c>
      <c r="M6" s="125">
        <v>5000</v>
      </c>
      <c r="N6" s="125">
        <v>5000</v>
      </c>
      <c r="O6" s="125">
        <v>5000</v>
      </c>
      <c r="P6" s="125">
        <v>5000</v>
      </c>
      <c r="Q6" s="125">
        <v>5000</v>
      </c>
      <c r="R6" s="126">
        <v>2000</v>
      </c>
      <c r="S6" s="39"/>
    </row>
    <row r="7" spans="1:19" s="40" customFormat="1" ht="17.25" customHeight="1">
      <c r="A7" s="301">
        <v>20</v>
      </c>
      <c r="B7" s="29"/>
      <c r="C7" s="29"/>
      <c r="D7" s="16" t="s">
        <v>7</v>
      </c>
      <c r="E7" s="29"/>
      <c r="F7" s="48">
        <v>257747</v>
      </c>
      <c r="G7" s="43">
        <v>21478</v>
      </c>
      <c r="H7" s="43">
        <v>21478</v>
      </c>
      <c r="I7" s="43">
        <v>21478</v>
      </c>
      <c r="J7" s="43">
        <v>21478</v>
      </c>
      <c r="K7" s="43">
        <v>21478</v>
      </c>
      <c r="L7" s="43">
        <v>21478</v>
      </c>
      <c r="M7" s="43">
        <v>21478</v>
      </c>
      <c r="N7" s="43">
        <v>21478</v>
      </c>
      <c r="O7" s="43">
        <v>21478</v>
      </c>
      <c r="P7" s="43">
        <v>21478</v>
      </c>
      <c r="Q7" s="43">
        <v>21478</v>
      </c>
      <c r="R7" s="44">
        <v>21489</v>
      </c>
      <c r="S7" s="39"/>
    </row>
    <row r="8" spans="1:19" s="40" customFormat="1" ht="15" customHeight="1">
      <c r="A8" s="351"/>
      <c r="B8" s="300">
        <v>2001</v>
      </c>
      <c r="C8" s="27"/>
      <c r="D8" s="14" t="s">
        <v>8</v>
      </c>
      <c r="E8" s="27"/>
      <c r="F8" s="45">
        <v>257747</v>
      </c>
      <c r="G8" s="46">
        <v>21478</v>
      </c>
      <c r="H8" s="46">
        <v>21478</v>
      </c>
      <c r="I8" s="46">
        <v>21478</v>
      </c>
      <c r="J8" s="46">
        <v>21478</v>
      </c>
      <c r="K8" s="46">
        <v>21478</v>
      </c>
      <c r="L8" s="46">
        <v>21478</v>
      </c>
      <c r="M8" s="46">
        <v>21478</v>
      </c>
      <c r="N8" s="46">
        <v>21478</v>
      </c>
      <c r="O8" s="46">
        <v>21478</v>
      </c>
      <c r="P8" s="46">
        <v>21478</v>
      </c>
      <c r="Q8" s="46">
        <v>21478</v>
      </c>
      <c r="R8" s="47">
        <v>21489</v>
      </c>
      <c r="S8" s="39"/>
    </row>
    <row r="9" spans="1:19" s="40" customFormat="1" ht="57" customHeight="1">
      <c r="A9" s="351"/>
      <c r="B9" s="343"/>
      <c r="C9" s="1">
        <v>2460</v>
      </c>
      <c r="D9" s="5" t="s">
        <v>72</v>
      </c>
      <c r="E9" s="1" t="s">
        <v>71</v>
      </c>
      <c r="F9" s="49">
        <v>257747</v>
      </c>
      <c r="G9" s="125">
        <v>21478</v>
      </c>
      <c r="H9" s="125">
        <v>21478</v>
      </c>
      <c r="I9" s="125">
        <v>21478</v>
      </c>
      <c r="J9" s="125">
        <v>21478</v>
      </c>
      <c r="K9" s="125">
        <v>21478</v>
      </c>
      <c r="L9" s="125">
        <v>21478</v>
      </c>
      <c r="M9" s="125">
        <v>21478</v>
      </c>
      <c r="N9" s="125">
        <v>21478</v>
      </c>
      <c r="O9" s="125">
        <v>21478</v>
      </c>
      <c r="P9" s="125">
        <v>21478</v>
      </c>
      <c r="Q9" s="125">
        <v>21478</v>
      </c>
      <c r="R9" s="126">
        <v>21489</v>
      </c>
      <c r="S9" s="39"/>
    </row>
    <row r="10" spans="1:19" s="40" customFormat="1" ht="17.25" customHeight="1">
      <c r="A10" s="320">
        <v>600</v>
      </c>
      <c r="B10" s="29"/>
      <c r="C10" s="29"/>
      <c r="D10" s="16" t="s">
        <v>9</v>
      </c>
      <c r="E10" s="29"/>
      <c r="F10" s="48">
        <v>144357</v>
      </c>
      <c r="G10" s="43">
        <v>128583</v>
      </c>
      <c r="H10" s="43">
        <v>150</v>
      </c>
      <c r="I10" s="43">
        <v>1800</v>
      </c>
      <c r="J10" s="43">
        <v>2355</v>
      </c>
      <c r="K10" s="43">
        <v>2355</v>
      </c>
      <c r="L10" s="43">
        <v>2355</v>
      </c>
      <c r="M10" s="43">
        <v>1600</v>
      </c>
      <c r="N10" s="43">
        <v>1400</v>
      </c>
      <c r="O10" s="43">
        <v>1400</v>
      </c>
      <c r="P10" s="43">
        <v>1400</v>
      </c>
      <c r="Q10" s="43">
        <v>959</v>
      </c>
      <c r="R10" s="44">
        <v>0</v>
      </c>
      <c r="S10" s="39"/>
    </row>
    <row r="11" spans="1:19" s="40" customFormat="1" ht="17.25" customHeight="1">
      <c r="A11" s="302"/>
      <c r="B11" s="346">
        <v>60014</v>
      </c>
      <c r="C11" s="27"/>
      <c r="D11" s="14" t="s">
        <v>10</v>
      </c>
      <c r="E11" s="27"/>
      <c r="F11" s="45">
        <v>144357</v>
      </c>
      <c r="G11" s="50">
        <v>128583</v>
      </c>
      <c r="H11" s="50">
        <v>150</v>
      </c>
      <c r="I11" s="50">
        <v>1800</v>
      </c>
      <c r="J11" s="50">
        <v>2355</v>
      </c>
      <c r="K11" s="50">
        <v>2355</v>
      </c>
      <c r="L11" s="50">
        <v>2355</v>
      </c>
      <c r="M11" s="50">
        <v>1600</v>
      </c>
      <c r="N11" s="50">
        <v>1400</v>
      </c>
      <c r="O11" s="50">
        <v>1400</v>
      </c>
      <c r="P11" s="50">
        <v>1400</v>
      </c>
      <c r="Q11" s="50">
        <v>959</v>
      </c>
      <c r="R11" s="51">
        <v>0</v>
      </c>
      <c r="S11" s="39"/>
    </row>
    <row r="12" spans="1:19" s="40" customFormat="1" ht="26.25" customHeight="1">
      <c r="A12" s="302"/>
      <c r="B12" s="343"/>
      <c r="C12" s="2">
        <v>690</v>
      </c>
      <c r="D12" s="5" t="s">
        <v>11</v>
      </c>
      <c r="E12" s="2" t="s">
        <v>73</v>
      </c>
      <c r="F12" s="20">
        <v>128464</v>
      </c>
      <c r="G12" s="52">
        <v>128464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3">
        <v>0</v>
      </c>
      <c r="S12" s="39"/>
    </row>
    <row r="13" spans="1:19" s="40" customFormat="1" ht="25.5" customHeight="1">
      <c r="A13" s="302"/>
      <c r="B13" s="343"/>
      <c r="C13" s="2">
        <v>970</v>
      </c>
      <c r="D13" s="5" t="s">
        <v>22</v>
      </c>
      <c r="E13" s="2" t="s">
        <v>73</v>
      </c>
      <c r="F13" s="49">
        <v>15893</v>
      </c>
      <c r="G13" s="52">
        <v>119</v>
      </c>
      <c r="H13" s="52">
        <v>150</v>
      </c>
      <c r="I13" s="52">
        <v>1800</v>
      </c>
      <c r="J13" s="52">
        <v>2355</v>
      </c>
      <c r="K13" s="52">
        <v>2355</v>
      </c>
      <c r="L13" s="52">
        <v>2355</v>
      </c>
      <c r="M13" s="52">
        <v>1600</v>
      </c>
      <c r="N13" s="52">
        <v>1400</v>
      </c>
      <c r="O13" s="52">
        <v>1400</v>
      </c>
      <c r="P13" s="52">
        <v>1400</v>
      </c>
      <c r="Q13" s="52">
        <v>959</v>
      </c>
      <c r="R13" s="53">
        <v>0</v>
      </c>
      <c r="S13" s="39"/>
    </row>
    <row r="14" spans="1:19" s="40" customFormat="1" ht="21" customHeight="1">
      <c r="A14" s="320">
        <v>700</v>
      </c>
      <c r="B14" s="29"/>
      <c r="C14" s="29"/>
      <c r="D14" s="16" t="s">
        <v>12</v>
      </c>
      <c r="E14" s="29"/>
      <c r="F14" s="48">
        <v>671944</v>
      </c>
      <c r="G14" s="43">
        <v>34858</v>
      </c>
      <c r="H14" s="43">
        <v>38692</v>
      </c>
      <c r="I14" s="43">
        <v>154310</v>
      </c>
      <c r="J14" s="43">
        <v>49969</v>
      </c>
      <c r="K14" s="43">
        <v>50029</v>
      </c>
      <c r="L14" s="43">
        <v>49907</v>
      </c>
      <c r="M14" s="43">
        <v>49367</v>
      </c>
      <c r="N14" s="43">
        <v>49029</v>
      </c>
      <c r="O14" s="43">
        <v>48729</v>
      </c>
      <c r="P14" s="43">
        <v>49949</v>
      </c>
      <c r="Q14" s="43">
        <v>48429</v>
      </c>
      <c r="R14" s="44">
        <v>48676</v>
      </c>
      <c r="S14" s="39"/>
    </row>
    <row r="15" spans="1:19" s="40" customFormat="1" ht="17.25" customHeight="1">
      <c r="A15" s="321"/>
      <c r="B15" s="308">
        <v>70005</v>
      </c>
      <c r="C15" s="27"/>
      <c r="D15" s="14" t="s">
        <v>13</v>
      </c>
      <c r="E15" s="27"/>
      <c r="F15" s="45">
        <v>671944</v>
      </c>
      <c r="G15" s="50">
        <v>34858</v>
      </c>
      <c r="H15" s="50">
        <v>38692</v>
      </c>
      <c r="I15" s="50">
        <v>154310</v>
      </c>
      <c r="J15" s="50">
        <v>49969</v>
      </c>
      <c r="K15" s="50">
        <v>50029</v>
      </c>
      <c r="L15" s="50">
        <v>49907</v>
      </c>
      <c r="M15" s="50">
        <v>49367</v>
      </c>
      <c r="N15" s="50">
        <v>49029</v>
      </c>
      <c r="O15" s="50">
        <v>48729</v>
      </c>
      <c r="P15" s="50">
        <v>49949</v>
      </c>
      <c r="Q15" s="50">
        <v>48429</v>
      </c>
      <c r="R15" s="51">
        <v>48676</v>
      </c>
      <c r="S15" s="39"/>
    </row>
    <row r="16" spans="1:19" s="40" customFormat="1" ht="30.75" customHeight="1">
      <c r="A16" s="321"/>
      <c r="B16" s="296"/>
      <c r="C16" s="2">
        <v>470</v>
      </c>
      <c r="D16" s="5" t="s">
        <v>74</v>
      </c>
      <c r="E16" s="17" t="s">
        <v>71</v>
      </c>
      <c r="F16" s="49">
        <v>11037</v>
      </c>
      <c r="G16" s="52">
        <v>0</v>
      </c>
      <c r="H16" s="52">
        <v>456</v>
      </c>
      <c r="I16" s="52">
        <v>10581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3">
        <v>0</v>
      </c>
      <c r="S16" s="39"/>
    </row>
    <row r="17" spans="1:19" s="40" customFormat="1" ht="69" customHeight="1">
      <c r="A17" s="321"/>
      <c r="B17" s="296"/>
      <c r="C17" s="4">
        <v>750</v>
      </c>
      <c r="D17" s="5" t="s">
        <v>75</v>
      </c>
      <c r="E17" s="17" t="s">
        <v>71</v>
      </c>
      <c r="F17" s="49">
        <v>23287</v>
      </c>
      <c r="G17" s="52">
        <v>2277</v>
      </c>
      <c r="H17" s="52">
        <v>2200</v>
      </c>
      <c r="I17" s="52">
        <v>1500</v>
      </c>
      <c r="J17" s="52">
        <v>2040</v>
      </c>
      <c r="K17" s="52">
        <v>2800</v>
      </c>
      <c r="L17" s="52">
        <v>2678</v>
      </c>
      <c r="M17" s="52">
        <v>2138</v>
      </c>
      <c r="N17" s="52">
        <v>1800</v>
      </c>
      <c r="O17" s="52">
        <v>1500</v>
      </c>
      <c r="P17" s="52">
        <v>2720</v>
      </c>
      <c r="Q17" s="52">
        <v>1200</v>
      </c>
      <c r="R17" s="53">
        <v>434</v>
      </c>
      <c r="S17" s="39"/>
    </row>
    <row r="18" spans="1:19" s="40" customFormat="1" ht="21.75" customHeight="1">
      <c r="A18" s="321"/>
      <c r="B18" s="296"/>
      <c r="C18" s="4">
        <v>830</v>
      </c>
      <c r="D18" s="5" t="s">
        <v>14</v>
      </c>
      <c r="E18" s="17" t="s">
        <v>71</v>
      </c>
      <c r="F18" s="49">
        <v>199520</v>
      </c>
      <c r="G18" s="52">
        <v>4365</v>
      </c>
      <c r="H18" s="52">
        <v>5020</v>
      </c>
      <c r="I18" s="52">
        <v>19013</v>
      </c>
      <c r="J18" s="52">
        <v>19013</v>
      </c>
      <c r="K18" s="52">
        <v>19013</v>
      </c>
      <c r="L18" s="52">
        <v>19013</v>
      </c>
      <c r="M18" s="52">
        <v>19013</v>
      </c>
      <c r="N18" s="52">
        <v>19013</v>
      </c>
      <c r="O18" s="52">
        <v>19013</v>
      </c>
      <c r="P18" s="52">
        <v>19013</v>
      </c>
      <c r="Q18" s="52">
        <v>19013</v>
      </c>
      <c r="R18" s="53">
        <v>19018</v>
      </c>
      <c r="S18" s="39"/>
    </row>
    <row r="19" spans="1:19" s="40" customFormat="1" ht="21.75" customHeight="1">
      <c r="A19" s="321"/>
      <c r="B19" s="296"/>
      <c r="C19" s="4">
        <v>870</v>
      </c>
      <c r="D19" s="5" t="s">
        <v>114</v>
      </c>
      <c r="E19" s="17" t="s">
        <v>71</v>
      </c>
      <c r="F19" s="49">
        <v>302600</v>
      </c>
      <c r="G19" s="52">
        <v>25216</v>
      </c>
      <c r="H19" s="52">
        <v>25216</v>
      </c>
      <c r="I19" s="52">
        <v>25216</v>
      </c>
      <c r="J19" s="52">
        <v>25216</v>
      </c>
      <c r="K19" s="52">
        <v>25216</v>
      </c>
      <c r="L19" s="52">
        <v>25216</v>
      </c>
      <c r="M19" s="52">
        <v>25216</v>
      </c>
      <c r="N19" s="52">
        <v>25216</v>
      </c>
      <c r="O19" s="52">
        <v>25216</v>
      </c>
      <c r="P19" s="52">
        <v>25216</v>
      </c>
      <c r="Q19" s="52">
        <v>25216</v>
      </c>
      <c r="R19" s="53">
        <v>25224</v>
      </c>
      <c r="S19" s="39"/>
    </row>
    <row r="20" spans="1:19" s="65" customFormat="1" ht="57.75" customHeight="1">
      <c r="A20" s="321"/>
      <c r="B20" s="296"/>
      <c r="C20" s="24">
        <v>2110</v>
      </c>
      <c r="D20" s="10" t="s">
        <v>70</v>
      </c>
      <c r="E20" s="12" t="s">
        <v>112</v>
      </c>
      <c r="F20" s="61">
        <v>37000</v>
      </c>
      <c r="G20" s="62">
        <v>3000</v>
      </c>
      <c r="H20" s="62">
        <v>3000</v>
      </c>
      <c r="I20" s="62">
        <v>3000</v>
      </c>
      <c r="J20" s="62">
        <v>3000</v>
      </c>
      <c r="K20" s="62">
        <v>3000</v>
      </c>
      <c r="L20" s="62">
        <v>3000</v>
      </c>
      <c r="M20" s="62">
        <v>3000</v>
      </c>
      <c r="N20" s="62">
        <v>3000</v>
      </c>
      <c r="O20" s="62">
        <v>3000</v>
      </c>
      <c r="P20" s="62">
        <v>3000</v>
      </c>
      <c r="Q20" s="62">
        <v>3000</v>
      </c>
      <c r="R20" s="63">
        <v>4000</v>
      </c>
      <c r="S20" s="64"/>
    </row>
    <row r="21" spans="1:19" s="40" customFormat="1" ht="55.5" customHeight="1">
      <c r="A21" s="322"/>
      <c r="B21" s="297"/>
      <c r="C21" s="1">
        <v>2360</v>
      </c>
      <c r="D21" s="5" t="s">
        <v>76</v>
      </c>
      <c r="E21" s="1" t="s">
        <v>71</v>
      </c>
      <c r="F21" s="49">
        <v>98500</v>
      </c>
      <c r="G21" s="52">
        <v>0</v>
      </c>
      <c r="H21" s="52">
        <v>2800</v>
      </c>
      <c r="I21" s="52">
        <v>95000</v>
      </c>
      <c r="J21" s="52">
        <v>700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3">
        <v>0</v>
      </c>
      <c r="S21" s="39"/>
    </row>
    <row r="22" spans="1:19" s="40" customFormat="1" ht="21" customHeight="1">
      <c r="A22" s="320">
        <v>710</v>
      </c>
      <c r="B22" s="58"/>
      <c r="C22" s="32"/>
      <c r="D22" s="16" t="s">
        <v>15</v>
      </c>
      <c r="E22" s="29"/>
      <c r="F22" s="48">
        <v>434000</v>
      </c>
      <c r="G22" s="43">
        <v>19890</v>
      </c>
      <c r="H22" s="43">
        <v>29050</v>
      </c>
      <c r="I22" s="43">
        <v>93206</v>
      </c>
      <c r="J22" s="43">
        <v>103206</v>
      </c>
      <c r="K22" s="43">
        <v>23206</v>
      </c>
      <c r="L22" s="43">
        <v>23206</v>
      </c>
      <c r="M22" s="43">
        <v>23206</v>
      </c>
      <c r="N22" s="43">
        <v>23206</v>
      </c>
      <c r="O22" s="43">
        <v>23206</v>
      </c>
      <c r="P22" s="43">
        <v>23206</v>
      </c>
      <c r="Q22" s="43">
        <v>24206</v>
      </c>
      <c r="R22" s="44">
        <v>25206</v>
      </c>
      <c r="S22" s="39"/>
    </row>
    <row r="23" spans="1:19" s="40" customFormat="1" ht="30.75" customHeight="1">
      <c r="A23" s="317"/>
      <c r="B23" s="339">
        <v>71013</v>
      </c>
      <c r="C23" s="27"/>
      <c r="D23" s="14" t="s">
        <v>16</v>
      </c>
      <c r="E23" s="27"/>
      <c r="F23" s="45">
        <v>150000</v>
      </c>
      <c r="G23" s="50">
        <v>0</v>
      </c>
      <c r="H23" s="50">
        <v>0</v>
      </c>
      <c r="I23" s="50">
        <v>70000</v>
      </c>
      <c r="J23" s="50">
        <v>80000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1">
        <v>0</v>
      </c>
      <c r="S23" s="39"/>
    </row>
    <row r="24" spans="1:19" s="40" customFormat="1" ht="57" customHeight="1">
      <c r="A24" s="317"/>
      <c r="B24" s="340"/>
      <c r="C24" s="12">
        <v>2110</v>
      </c>
      <c r="D24" s="5" t="s">
        <v>70</v>
      </c>
      <c r="E24" s="1" t="s">
        <v>112</v>
      </c>
      <c r="F24" s="49">
        <v>150000</v>
      </c>
      <c r="G24" s="52">
        <v>0</v>
      </c>
      <c r="H24" s="52">
        <v>0</v>
      </c>
      <c r="I24" s="52">
        <v>70000</v>
      </c>
      <c r="J24" s="52">
        <v>80000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3">
        <v>0</v>
      </c>
      <c r="S24" s="39"/>
    </row>
    <row r="25" spans="1:19" s="40" customFormat="1" ht="17.25" customHeight="1">
      <c r="A25" s="317"/>
      <c r="B25" s="339">
        <v>71014</v>
      </c>
      <c r="C25" s="27"/>
      <c r="D25" s="14" t="s">
        <v>17</v>
      </c>
      <c r="E25" s="27"/>
      <c r="F25" s="45">
        <v>15000</v>
      </c>
      <c r="G25" s="59">
        <v>1000</v>
      </c>
      <c r="H25" s="59">
        <v>1000</v>
      </c>
      <c r="I25" s="59">
        <v>1000</v>
      </c>
      <c r="J25" s="59">
        <v>1000</v>
      </c>
      <c r="K25" s="59">
        <v>1000</v>
      </c>
      <c r="L25" s="59">
        <v>1000</v>
      </c>
      <c r="M25" s="59">
        <v>1000</v>
      </c>
      <c r="N25" s="59">
        <v>1000</v>
      </c>
      <c r="O25" s="59">
        <v>1000</v>
      </c>
      <c r="P25" s="59">
        <v>1000</v>
      </c>
      <c r="Q25" s="59">
        <v>2000</v>
      </c>
      <c r="R25" s="60">
        <v>3000</v>
      </c>
      <c r="S25" s="39"/>
    </row>
    <row r="26" spans="1:19" s="40" customFormat="1" ht="58.5" customHeight="1">
      <c r="A26" s="317"/>
      <c r="B26" s="340"/>
      <c r="C26" s="12">
        <v>2110</v>
      </c>
      <c r="D26" s="10" t="s">
        <v>70</v>
      </c>
      <c r="E26" s="12" t="s">
        <v>112</v>
      </c>
      <c r="F26" s="61">
        <v>15000</v>
      </c>
      <c r="G26" s="62">
        <v>1000</v>
      </c>
      <c r="H26" s="62">
        <v>1000</v>
      </c>
      <c r="I26" s="62">
        <v>1000</v>
      </c>
      <c r="J26" s="62">
        <v>1000</v>
      </c>
      <c r="K26" s="62">
        <v>1000</v>
      </c>
      <c r="L26" s="62">
        <v>1000</v>
      </c>
      <c r="M26" s="62">
        <v>1000</v>
      </c>
      <c r="N26" s="62">
        <v>1000</v>
      </c>
      <c r="O26" s="62">
        <v>1000</v>
      </c>
      <c r="P26" s="62">
        <v>1000</v>
      </c>
      <c r="Q26" s="62">
        <v>2000</v>
      </c>
      <c r="R26" s="63">
        <v>3000</v>
      </c>
      <c r="S26" s="39"/>
    </row>
    <row r="27" spans="1:19" s="65" customFormat="1" ht="16.5" customHeight="1">
      <c r="A27" s="317"/>
      <c r="B27" s="339">
        <v>71015</v>
      </c>
      <c r="C27" s="27"/>
      <c r="D27" s="14" t="s">
        <v>18</v>
      </c>
      <c r="E27" s="27"/>
      <c r="F27" s="45">
        <v>269000</v>
      </c>
      <c r="G27" s="50">
        <v>18890</v>
      </c>
      <c r="H27" s="50">
        <v>28050</v>
      </c>
      <c r="I27" s="50">
        <v>22206</v>
      </c>
      <c r="J27" s="50">
        <v>22206</v>
      </c>
      <c r="K27" s="50">
        <v>22206</v>
      </c>
      <c r="L27" s="50">
        <v>22206</v>
      </c>
      <c r="M27" s="50">
        <v>22206</v>
      </c>
      <c r="N27" s="50">
        <v>22206</v>
      </c>
      <c r="O27" s="50">
        <v>22206</v>
      </c>
      <c r="P27" s="50">
        <v>22206</v>
      </c>
      <c r="Q27" s="50">
        <v>22206</v>
      </c>
      <c r="R27" s="51">
        <v>22206</v>
      </c>
      <c r="S27" s="64"/>
    </row>
    <row r="28" spans="1:19" s="67" customFormat="1" ht="60" customHeight="1">
      <c r="A28" s="317"/>
      <c r="B28" s="340"/>
      <c r="C28" s="13">
        <v>2110</v>
      </c>
      <c r="D28" s="11" t="s">
        <v>70</v>
      </c>
      <c r="E28" s="13" t="s">
        <v>112</v>
      </c>
      <c r="F28" s="123">
        <v>227000</v>
      </c>
      <c r="G28" s="124">
        <v>18890</v>
      </c>
      <c r="H28" s="124">
        <v>28050</v>
      </c>
      <c r="I28" s="124">
        <v>18006</v>
      </c>
      <c r="J28" s="124">
        <v>18006</v>
      </c>
      <c r="K28" s="124">
        <v>18006</v>
      </c>
      <c r="L28" s="124">
        <v>18006</v>
      </c>
      <c r="M28" s="124">
        <v>18006</v>
      </c>
      <c r="N28" s="124">
        <v>18006</v>
      </c>
      <c r="O28" s="124">
        <v>18006</v>
      </c>
      <c r="P28" s="124">
        <v>18006</v>
      </c>
      <c r="Q28" s="124">
        <v>18006</v>
      </c>
      <c r="R28" s="146">
        <v>18006</v>
      </c>
      <c r="S28" s="66"/>
    </row>
    <row r="29" spans="1:19" s="67" customFormat="1" ht="60" customHeight="1">
      <c r="A29" s="35"/>
      <c r="B29" s="342"/>
      <c r="C29" s="13">
        <v>6410</v>
      </c>
      <c r="D29" s="11" t="s">
        <v>78</v>
      </c>
      <c r="E29" s="13" t="s">
        <v>112</v>
      </c>
      <c r="F29" s="123">
        <v>42000</v>
      </c>
      <c r="G29" s="124">
        <v>0</v>
      </c>
      <c r="H29" s="124">
        <v>0</v>
      </c>
      <c r="I29" s="124">
        <v>4200</v>
      </c>
      <c r="J29" s="124">
        <v>4200</v>
      </c>
      <c r="K29" s="124">
        <v>4200</v>
      </c>
      <c r="L29" s="124">
        <v>4200</v>
      </c>
      <c r="M29" s="124">
        <v>4200</v>
      </c>
      <c r="N29" s="124">
        <v>4200</v>
      </c>
      <c r="O29" s="124">
        <v>4200</v>
      </c>
      <c r="P29" s="124">
        <v>4200</v>
      </c>
      <c r="Q29" s="124">
        <v>4200</v>
      </c>
      <c r="R29" s="146">
        <v>4200</v>
      </c>
      <c r="S29" s="66"/>
    </row>
    <row r="30" spans="1:19" s="40" customFormat="1" ht="28.5" customHeight="1">
      <c r="A30" s="306">
        <v>750</v>
      </c>
      <c r="B30" s="68"/>
      <c r="C30" s="29"/>
      <c r="D30" s="16" t="s">
        <v>19</v>
      </c>
      <c r="E30" s="29"/>
      <c r="F30" s="48">
        <v>232050</v>
      </c>
      <c r="G30" s="43">
        <v>30954</v>
      </c>
      <c r="H30" s="43">
        <v>29806</v>
      </c>
      <c r="I30" s="43">
        <v>24788</v>
      </c>
      <c r="J30" s="43">
        <v>22488</v>
      </c>
      <c r="K30" s="43">
        <v>20788</v>
      </c>
      <c r="L30" s="43">
        <v>14788</v>
      </c>
      <c r="M30" s="43">
        <v>14788</v>
      </c>
      <c r="N30" s="43">
        <v>14788</v>
      </c>
      <c r="O30" s="43">
        <v>14788</v>
      </c>
      <c r="P30" s="43">
        <v>14698</v>
      </c>
      <c r="Q30" s="43">
        <v>14698</v>
      </c>
      <c r="R30" s="43">
        <v>14678</v>
      </c>
      <c r="S30" s="39"/>
    </row>
    <row r="31" spans="1:19" s="40" customFormat="1" ht="16.5" customHeight="1">
      <c r="A31" s="306"/>
      <c r="B31" s="346">
        <v>75011</v>
      </c>
      <c r="C31" s="27"/>
      <c r="D31" s="14" t="s">
        <v>20</v>
      </c>
      <c r="E31" s="27"/>
      <c r="F31" s="45">
        <v>179100</v>
      </c>
      <c r="G31" s="50">
        <v>13841</v>
      </c>
      <c r="H31" s="50">
        <v>19171</v>
      </c>
      <c r="I31" s="50">
        <v>14608</v>
      </c>
      <c r="J31" s="50">
        <v>14608</v>
      </c>
      <c r="K31" s="50">
        <v>14608</v>
      </c>
      <c r="L31" s="50">
        <v>14608</v>
      </c>
      <c r="M31" s="50">
        <v>14608</v>
      </c>
      <c r="N31" s="50">
        <v>14608</v>
      </c>
      <c r="O31" s="50">
        <v>14608</v>
      </c>
      <c r="P31" s="50">
        <v>14608</v>
      </c>
      <c r="Q31" s="50">
        <v>14608</v>
      </c>
      <c r="R31" s="50">
        <v>14616</v>
      </c>
      <c r="S31" s="39"/>
    </row>
    <row r="32" spans="1:19" s="65" customFormat="1" ht="60" customHeight="1" thickBot="1">
      <c r="A32" s="306"/>
      <c r="B32" s="346"/>
      <c r="C32" s="12">
        <v>2110</v>
      </c>
      <c r="D32" s="10" t="s">
        <v>70</v>
      </c>
      <c r="E32" s="12" t="s">
        <v>112</v>
      </c>
      <c r="F32" s="61">
        <v>179100</v>
      </c>
      <c r="G32" s="62">
        <v>13841</v>
      </c>
      <c r="H32" s="62">
        <v>19171</v>
      </c>
      <c r="I32" s="62">
        <v>14608</v>
      </c>
      <c r="J32" s="62">
        <v>14608</v>
      </c>
      <c r="K32" s="62">
        <v>14608</v>
      </c>
      <c r="L32" s="62">
        <v>14608</v>
      </c>
      <c r="M32" s="62">
        <v>14608</v>
      </c>
      <c r="N32" s="62">
        <v>14608</v>
      </c>
      <c r="O32" s="62">
        <v>14608</v>
      </c>
      <c r="P32" s="62">
        <v>14608</v>
      </c>
      <c r="Q32" s="62">
        <v>14608</v>
      </c>
      <c r="R32" s="62">
        <v>14616</v>
      </c>
      <c r="S32" s="64"/>
    </row>
    <row r="33" spans="1:19" s="132" customFormat="1" ht="28.5" customHeight="1" thickBot="1">
      <c r="A33" s="7" t="s">
        <v>0</v>
      </c>
      <c r="B33" s="135" t="s">
        <v>1</v>
      </c>
      <c r="C33" s="8" t="s">
        <v>2</v>
      </c>
      <c r="D33" s="8" t="s">
        <v>3</v>
      </c>
      <c r="E33" s="8" t="s">
        <v>69</v>
      </c>
      <c r="F33" s="21" t="s">
        <v>4</v>
      </c>
      <c r="G33" s="22" t="s">
        <v>57</v>
      </c>
      <c r="H33" s="22" t="s">
        <v>58</v>
      </c>
      <c r="I33" s="22" t="s">
        <v>59</v>
      </c>
      <c r="J33" s="38" t="s">
        <v>60</v>
      </c>
      <c r="K33" s="22" t="s">
        <v>61</v>
      </c>
      <c r="L33" s="22" t="s">
        <v>62</v>
      </c>
      <c r="M33" s="22" t="s">
        <v>63</v>
      </c>
      <c r="N33" s="22" t="s">
        <v>64</v>
      </c>
      <c r="O33" s="22" t="s">
        <v>65</v>
      </c>
      <c r="P33" s="22" t="s">
        <v>66</v>
      </c>
      <c r="Q33" s="22" t="s">
        <v>67</v>
      </c>
      <c r="R33" s="23" t="s">
        <v>68</v>
      </c>
      <c r="S33" s="131"/>
    </row>
    <row r="34" spans="1:19" s="67" customFormat="1" ht="17.25" customHeight="1">
      <c r="A34" s="317">
        <v>750</v>
      </c>
      <c r="B34" s="339">
        <v>75020</v>
      </c>
      <c r="C34" s="28"/>
      <c r="D34" s="15" t="s">
        <v>21</v>
      </c>
      <c r="E34" s="28"/>
      <c r="F34" s="70">
        <v>14950</v>
      </c>
      <c r="G34" s="71">
        <v>9113</v>
      </c>
      <c r="H34" s="71">
        <v>635</v>
      </c>
      <c r="I34" s="71">
        <v>2180</v>
      </c>
      <c r="J34" s="71">
        <v>1880</v>
      </c>
      <c r="K34" s="71">
        <v>180</v>
      </c>
      <c r="L34" s="71">
        <v>180</v>
      </c>
      <c r="M34" s="71">
        <v>180</v>
      </c>
      <c r="N34" s="71">
        <v>180</v>
      </c>
      <c r="O34" s="71">
        <v>180</v>
      </c>
      <c r="P34" s="71">
        <v>90</v>
      </c>
      <c r="Q34" s="71">
        <v>90</v>
      </c>
      <c r="R34" s="72">
        <v>62</v>
      </c>
      <c r="S34" s="66"/>
    </row>
    <row r="35" spans="1:19" s="40" customFormat="1" ht="25.5" customHeight="1">
      <c r="A35" s="317"/>
      <c r="B35" s="340"/>
      <c r="C35" s="2">
        <v>690</v>
      </c>
      <c r="D35" s="5" t="s">
        <v>11</v>
      </c>
      <c r="E35" s="17" t="s">
        <v>71</v>
      </c>
      <c r="F35" s="49">
        <v>1800</v>
      </c>
      <c r="G35" s="52">
        <v>98</v>
      </c>
      <c r="H35" s="52">
        <v>200</v>
      </c>
      <c r="I35" s="52">
        <v>180</v>
      </c>
      <c r="J35" s="52">
        <v>180</v>
      </c>
      <c r="K35" s="52">
        <v>180</v>
      </c>
      <c r="L35" s="52">
        <v>180</v>
      </c>
      <c r="M35" s="52">
        <v>180</v>
      </c>
      <c r="N35" s="52">
        <v>180</v>
      </c>
      <c r="O35" s="52">
        <v>180</v>
      </c>
      <c r="P35" s="52">
        <v>90</v>
      </c>
      <c r="Q35" s="52">
        <v>90</v>
      </c>
      <c r="R35" s="53">
        <v>62</v>
      </c>
      <c r="S35" s="39"/>
    </row>
    <row r="36" spans="1:19" s="40" customFormat="1" ht="22.5" customHeight="1">
      <c r="A36" s="317"/>
      <c r="B36" s="340"/>
      <c r="C36" s="4">
        <v>830</v>
      </c>
      <c r="D36" s="6" t="s">
        <v>14</v>
      </c>
      <c r="E36" s="17" t="s">
        <v>71</v>
      </c>
      <c r="F36" s="49">
        <v>13150</v>
      </c>
      <c r="G36" s="52">
        <v>9015</v>
      </c>
      <c r="H36" s="52">
        <v>435</v>
      </c>
      <c r="I36" s="52">
        <v>2000</v>
      </c>
      <c r="J36" s="52">
        <v>1700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3">
        <v>0</v>
      </c>
      <c r="S36" s="39"/>
    </row>
    <row r="37" spans="1:19" s="40" customFormat="1" ht="19.5" customHeight="1">
      <c r="A37" s="317"/>
      <c r="B37" s="346">
        <v>75045</v>
      </c>
      <c r="C37" s="27"/>
      <c r="D37" s="14" t="s">
        <v>23</v>
      </c>
      <c r="E37" s="27"/>
      <c r="F37" s="45">
        <v>38000</v>
      </c>
      <c r="G37" s="50">
        <v>8000</v>
      </c>
      <c r="H37" s="50">
        <v>10000</v>
      </c>
      <c r="I37" s="50">
        <v>8000</v>
      </c>
      <c r="J37" s="50">
        <v>6000</v>
      </c>
      <c r="K37" s="50">
        <v>6000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1">
        <v>0</v>
      </c>
      <c r="S37" s="39"/>
    </row>
    <row r="38" spans="1:19" s="40" customFormat="1" ht="54.75" customHeight="1">
      <c r="A38" s="317"/>
      <c r="B38" s="346"/>
      <c r="C38" s="3">
        <v>2110</v>
      </c>
      <c r="D38" s="5" t="s">
        <v>70</v>
      </c>
      <c r="E38" s="24" t="s">
        <v>112</v>
      </c>
      <c r="F38" s="49">
        <v>29000</v>
      </c>
      <c r="G38" s="52">
        <v>8000</v>
      </c>
      <c r="H38" s="52">
        <v>10000</v>
      </c>
      <c r="I38" s="52">
        <v>6000</v>
      </c>
      <c r="J38" s="52">
        <v>3000</v>
      </c>
      <c r="K38" s="52">
        <v>2000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3">
        <v>0</v>
      </c>
      <c r="S38" s="39"/>
    </row>
    <row r="39" spans="1:19" s="40" customFormat="1" ht="57.75" customHeight="1">
      <c r="A39" s="303"/>
      <c r="B39" s="346"/>
      <c r="C39" s="3">
        <v>2120</v>
      </c>
      <c r="D39" s="6" t="s">
        <v>77</v>
      </c>
      <c r="E39" s="24" t="s">
        <v>112</v>
      </c>
      <c r="F39" s="49">
        <v>9000</v>
      </c>
      <c r="G39" s="52">
        <v>0</v>
      </c>
      <c r="H39" s="52">
        <v>0</v>
      </c>
      <c r="I39" s="52">
        <v>2000</v>
      </c>
      <c r="J39" s="52">
        <v>3000</v>
      </c>
      <c r="K39" s="52">
        <v>4000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3">
        <v>0</v>
      </c>
      <c r="S39" s="39"/>
    </row>
    <row r="40" spans="1:19" s="40" customFormat="1" ht="35.25" customHeight="1">
      <c r="A40" s="320">
        <v>754</v>
      </c>
      <c r="B40" s="58"/>
      <c r="C40" s="29"/>
      <c r="D40" s="16" t="s">
        <v>24</v>
      </c>
      <c r="E40" s="29"/>
      <c r="F40" s="48">
        <f>SUM(F41,F46)</f>
        <v>5149432</v>
      </c>
      <c r="G40" s="48">
        <f aca="true" t="shared" si="0" ref="G40:R40">SUM(G41,G46)</f>
        <v>754900</v>
      </c>
      <c r="H40" s="48">
        <f t="shared" si="0"/>
        <v>1240601</v>
      </c>
      <c r="I40" s="48">
        <f t="shared" si="0"/>
        <v>362353</v>
      </c>
      <c r="J40" s="48">
        <f t="shared" si="0"/>
        <v>363353</v>
      </c>
      <c r="K40" s="48">
        <f t="shared" si="0"/>
        <v>362353</v>
      </c>
      <c r="L40" s="48">
        <f t="shared" si="0"/>
        <v>366353</v>
      </c>
      <c r="M40" s="48">
        <f t="shared" si="0"/>
        <v>363353</v>
      </c>
      <c r="N40" s="48">
        <f t="shared" si="0"/>
        <v>364353</v>
      </c>
      <c r="O40" s="48">
        <f t="shared" si="0"/>
        <v>363353</v>
      </c>
      <c r="P40" s="48">
        <f t="shared" si="0"/>
        <v>362353</v>
      </c>
      <c r="Q40" s="48">
        <f t="shared" si="0"/>
        <v>129853</v>
      </c>
      <c r="R40" s="147">
        <f t="shared" si="0"/>
        <v>116254</v>
      </c>
      <c r="S40" s="39"/>
    </row>
    <row r="41" spans="1:19" s="40" customFormat="1" ht="17.25" customHeight="1">
      <c r="A41" s="317"/>
      <c r="B41" s="339">
        <v>75411</v>
      </c>
      <c r="C41" s="27"/>
      <c r="D41" s="14" t="s">
        <v>25</v>
      </c>
      <c r="E41" s="27"/>
      <c r="F41" s="45">
        <v>5142432</v>
      </c>
      <c r="G41" s="50">
        <v>754900</v>
      </c>
      <c r="H41" s="50">
        <v>1240601</v>
      </c>
      <c r="I41" s="50">
        <v>362353</v>
      </c>
      <c r="J41" s="50">
        <v>363353</v>
      </c>
      <c r="K41" s="50">
        <v>362353</v>
      </c>
      <c r="L41" s="50">
        <v>363353</v>
      </c>
      <c r="M41" s="50">
        <v>362353</v>
      </c>
      <c r="N41" s="50">
        <v>362353</v>
      </c>
      <c r="O41" s="50">
        <v>362353</v>
      </c>
      <c r="P41" s="50">
        <v>362353</v>
      </c>
      <c r="Q41" s="50">
        <v>129853</v>
      </c>
      <c r="R41" s="51">
        <v>116254</v>
      </c>
      <c r="S41" s="39"/>
    </row>
    <row r="42" spans="1:19" s="40" customFormat="1" ht="58.5" customHeight="1">
      <c r="A42" s="317"/>
      <c r="B42" s="340"/>
      <c r="C42" s="1">
        <v>2110</v>
      </c>
      <c r="D42" s="5" t="s">
        <v>70</v>
      </c>
      <c r="E42" s="1" t="s">
        <v>112</v>
      </c>
      <c r="F42" s="49">
        <v>3990382</v>
      </c>
      <c r="G42" s="52">
        <v>354900</v>
      </c>
      <c r="H42" s="52">
        <v>490600</v>
      </c>
      <c r="I42" s="52">
        <v>362348</v>
      </c>
      <c r="J42" s="52">
        <v>362348</v>
      </c>
      <c r="K42" s="52">
        <v>362348</v>
      </c>
      <c r="L42" s="52">
        <v>362348</v>
      </c>
      <c r="M42" s="52">
        <v>362348</v>
      </c>
      <c r="N42" s="52">
        <v>362348</v>
      </c>
      <c r="O42" s="52">
        <v>362348</v>
      </c>
      <c r="P42" s="52">
        <v>362348</v>
      </c>
      <c r="Q42" s="52">
        <v>129848</v>
      </c>
      <c r="R42" s="53">
        <v>116250</v>
      </c>
      <c r="S42" s="39"/>
    </row>
    <row r="43" spans="1:19" s="40" customFormat="1" ht="55.5" customHeight="1">
      <c r="A43" s="317"/>
      <c r="B43" s="340"/>
      <c r="C43" s="3">
        <v>2360</v>
      </c>
      <c r="D43" s="6" t="s">
        <v>76</v>
      </c>
      <c r="E43" s="3" t="s">
        <v>71</v>
      </c>
      <c r="F43" s="49">
        <v>50</v>
      </c>
      <c r="G43" s="52">
        <v>0</v>
      </c>
      <c r="H43" s="52">
        <v>1</v>
      </c>
      <c r="I43" s="52">
        <v>5</v>
      </c>
      <c r="J43" s="52">
        <v>5</v>
      </c>
      <c r="K43" s="52">
        <v>5</v>
      </c>
      <c r="L43" s="52">
        <v>5</v>
      </c>
      <c r="M43" s="52">
        <v>5</v>
      </c>
      <c r="N43" s="52">
        <v>5</v>
      </c>
      <c r="O43" s="52">
        <v>5</v>
      </c>
      <c r="P43" s="52">
        <v>5</v>
      </c>
      <c r="Q43" s="52">
        <v>5</v>
      </c>
      <c r="R43" s="53">
        <v>4</v>
      </c>
      <c r="S43" s="39"/>
    </row>
    <row r="44" spans="1:19" s="40" customFormat="1" ht="57" customHeight="1">
      <c r="A44" s="317"/>
      <c r="B44" s="340"/>
      <c r="C44" s="24">
        <v>6260</v>
      </c>
      <c r="D44" s="26" t="s">
        <v>116</v>
      </c>
      <c r="E44" s="24" t="s">
        <v>112</v>
      </c>
      <c r="F44" s="61">
        <v>2000</v>
      </c>
      <c r="G44" s="62">
        <v>0</v>
      </c>
      <c r="H44" s="62">
        <v>0</v>
      </c>
      <c r="I44" s="62">
        <v>0</v>
      </c>
      <c r="J44" s="62">
        <v>1000</v>
      </c>
      <c r="K44" s="62">
        <v>0</v>
      </c>
      <c r="L44" s="62">
        <v>1000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3">
        <v>0</v>
      </c>
      <c r="S44" s="39"/>
    </row>
    <row r="45" spans="1:19" s="40" customFormat="1" ht="52.5" customHeight="1">
      <c r="A45" s="317"/>
      <c r="B45" s="340"/>
      <c r="C45" s="24">
        <v>6410</v>
      </c>
      <c r="D45" s="26" t="s">
        <v>78</v>
      </c>
      <c r="E45" s="24" t="s">
        <v>112</v>
      </c>
      <c r="F45" s="61">
        <v>1150000</v>
      </c>
      <c r="G45" s="62">
        <v>400000</v>
      </c>
      <c r="H45" s="62">
        <v>750000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3">
        <v>0</v>
      </c>
      <c r="S45" s="39"/>
    </row>
    <row r="46" spans="1:19" s="40" customFormat="1" ht="16.5" customHeight="1">
      <c r="A46" s="317"/>
      <c r="B46" s="346">
        <v>75414</v>
      </c>
      <c r="C46" s="27"/>
      <c r="D46" s="14" t="s">
        <v>26</v>
      </c>
      <c r="E46" s="27"/>
      <c r="F46" s="45">
        <v>7000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3000</v>
      </c>
      <c r="M46" s="50">
        <v>1000</v>
      </c>
      <c r="N46" s="50">
        <v>2000</v>
      </c>
      <c r="O46" s="50">
        <v>1000</v>
      </c>
      <c r="P46" s="50">
        <v>0</v>
      </c>
      <c r="Q46" s="50">
        <v>0</v>
      </c>
      <c r="R46" s="51">
        <v>0</v>
      </c>
      <c r="S46" s="39"/>
    </row>
    <row r="47" spans="1:19" s="40" customFormat="1" ht="57.75" customHeight="1">
      <c r="A47" s="303"/>
      <c r="B47" s="346"/>
      <c r="C47" s="1">
        <v>6410</v>
      </c>
      <c r="D47" s="6" t="s">
        <v>78</v>
      </c>
      <c r="E47" s="1" t="s">
        <v>112</v>
      </c>
      <c r="F47" s="49">
        <v>7000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3000</v>
      </c>
      <c r="M47" s="52">
        <v>1000</v>
      </c>
      <c r="N47" s="52">
        <v>2000</v>
      </c>
      <c r="O47" s="52">
        <v>1000</v>
      </c>
      <c r="P47" s="52">
        <v>0</v>
      </c>
      <c r="Q47" s="121">
        <v>0</v>
      </c>
      <c r="R47" s="122">
        <v>0</v>
      </c>
      <c r="S47" s="39"/>
    </row>
    <row r="48" spans="1:19" s="40" customFormat="1" ht="55.5" customHeight="1">
      <c r="A48" s="320">
        <v>756</v>
      </c>
      <c r="B48" s="69"/>
      <c r="C48" s="29"/>
      <c r="D48" s="16" t="s">
        <v>79</v>
      </c>
      <c r="E48" s="29"/>
      <c r="F48" s="48">
        <v>8782252</v>
      </c>
      <c r="G48" s="43">
        <v>177153</v>
      </c>
      <c r="H48" s="43">
        <v>119320</v>
      </c>
      <c r="I48" s="43">
        <v>122952</v>
      </c>
      <c r="J48" s="43">
        <v>123600</v>
      </c>
      <c r="K48" s="43">
        <v>953850</v>
      </c>
      <c r="L48" s="43">
        <v>913850</v>
      </c>
      <c r="M48" s="43">
        <v>927850</v>
      </c>
      <c r="N48" s="43">
        <v>945850</v>
      </c>
      <c r="O48" s="43">
        <v>931850</v>
      </c>
      <c r="P48" s="43">
        <v>963850</v>
      </c>
      <c r="Q48" s="43">
        <v>913850</v>
      </c>
      <c r="R48" s="44">
        <v>1688277</v>
      </c>
      <c r="S48" s="39"/>
    </row>
    <row r="49" spans="1:19" s="40" customFormat="1" ht="45" customHeight="1">
      <c r="A49" s="317"/>
      <c r="B49" s="346">
        <v>75618</v>
      </c>
      <c r="C49" s="27"/>
      <c r="D49" s="14" t="s">
        <v>80</v>
      </c>
      <c r="E49" s="27"/>
      <c r="F49" s="45">
        <v>1250000</v>
      </c>
      <c r="G49" s="50">
        <v>177153</v>
      </c>
      <c r="H49" s="50">
        <v>119320</v>
      </c>
      <c r="I49" s="50">
        <v>95352</v>
      </c>
      <c r="J49" s="50">
        <v>96000</v>
      </c>
      <c r="K49" s="50">
        <v>120000</v>
      </c>
      <c r="L49" s="50">
        <v>80000</v>
      </c>
      <c r="M49" s="50">
        <v>94000</v>
      </c>
      <c r="N49" s="50">
        <v>112000</v>
      </c>
      <c r="O49" s="50">
        <v>98000</v>
      </c>
      <c r="P49" s="50">
        <v>130000</v>
      </c>
      <c r="Q49" s="50">
        <v>80000</v>
      </c>
      <c r="R49" s="51">
        <v>48175</v>
      </c>
      <c r="S49" s="39"/>
    </row>
    <row r="50" spans="1:19" s="40" customFormat="1" ht="21" customHeight="1">
      <c r="A50" s="317"/>
      <c r="B50" s="346"/>
      <c r="C50" s="4">
        <v>420</v>
      </c>
      <c r="D50" s="6" t="s">
        <v>27</v>
      </c>
      <c r="E50" s="4" t="s">
        <v>71</v>
      </c>
      <c r="F50" s="49">
        <v>1250000</v>
      </c>
      <c r="G50" s="52">
        <v>177153</v>
      </c>
      <c r="H50" s="52">
        <v>119320</v>
      </c>
      <c r="I50" s="52">
        <v>95352</v>
      </c>
      <c r="J50" s="52">
        <v>96000</v>
      </c>
      <c r="K50" s="52">
        <v>120000</v>
      </c>
      <c r="L50" s="52">
        <v>80000</v>
      </c>
      <c r="M50" s="52">
        <v>94000</v>
      </c>
      <c r="N50" s="52">
        <v>112000</v>
      </c>
      <c r="O50" s="52">
        <v>98000</v>
      </c>
      <c r="P50" s="52">
        <v>130000</v>
      </c>
      <c r="Q50" s="52">
        <v>80000</v>
      </c>
      <c r="R50" s="53">
        <v>48175</v>
      </c>
      <c r="S50" s="39"/>
    </row>
    <row r="51" spans="1:19" s="40" customFormat="1" ht="29.25" customHeight="1">
      <c r="A51" s="317"/>
      <c r="B51" s="339">
        <v>75622</v>
      </c>
      <c r="C51" s="28"/>
      <c r="D51" s="15" t="s">
        <v>28</v>
      </c>
      <c r="E51" s="28"/>
      <c r="F51" s="70">
        <v>7532252</v>
      </c>
      <c r="G51" s="71">
        <v>0</v>
      </c>
      <c r="H51" s="71">
        <v>0</v>
      </c>
      <c r="I51" s="71">
        <v>27600</v>
      </c>
      <c r="J51" s="71">
        <v>27600</v>
      </c>
      <c r="K51" s="71">
        <v>833850</v>
      </c>
      <c r="L51" s="71">
        <v>833850</v>
      </c>
      <c r="M51" s="71">
        <v>833850</v>
      </c>
      <c r="N51" s="71">
        <v>833850</v>
      </c>
      <c r="O51" s="71">
        <v>833850</v>
      </c>
      <c r="P51" s="71">
        <v>833850</v>
      </c>
      <c r="Q51" s="71">
        <v>833850</v>
      </c>
      <c r="R51" s="72">
        <v>1640102</v>
      </c>
      <c r="S51" s="39"/>
    </row>
    <row r="52" spans="1:28" s="40" customFormat="1" ht="21" customHeight="1">
      <c r="A52" s="317"/>
      <c r="B52" s="340"/>
      <c r="C52" s="2">
        <v>10</v>
      </c>
      <c r="D52" s="5" t="s">
        <v>29</v>
      </c>
      <c r="E52" s="2" t="s">
        <v>112</v>
      </c>
      <c r="F52" s="49">
        <v>7256252</v>
      </c>
      <c r="G52" s="52">
        <v>0</v>
      </c>
      <c r="H52" s="52">
        <v>0</v>
      </c>
      <c r="I52" s="52">
        <v>0</v>
      </c>
      <c r="J52" s="52">
        <v>0</v>
      </c>
      <c r="K52" s="52">
        <v>806250</v>
      </c>
      <c r="L52" s="52">
        <v>806250</v>
      </c>
      <c r="M52" s="52">
        <v>806250</v>
      </c>
      <c r="N52" s="52">
        <v>806250</v>
      </c>
      <c r="O52" s="52">
        <v>806250</v>
      </c>
      <c r="P52" s="52">
        <v>806250</v>
      </c>
      <c r="Q52" s="52">
        <v>806250</v>
      </c>
      <c r="R52" s="53">
        <v>1612502</v>
      </c>
      <c r="S52" s="73"/>
      <c r="T52" s="74"/>
      <c r="U52" s="74"/>
      <c r="V52" s="74"/>
      <c r="W52" s="74"/>
      <c r="X52" s="74"/>
      <c r="Y52" s="74"/>
      <c r="Z52" s="74"/>
      <c r="AA52" s="74"/>
      <c r="AB52" s="74"/>
    </row>
    <row r="53" spans="1:19" s="40" customFormat="1" ht="21" customHeight="1">
      <c r="A53" s="317"/>
      <c r="B53" s="342"/>
      <c r="C53" s="18">
        <v>20</v>
      </c>
      <c r="D53" s="6" t="s">
        <v>30</v>
      </c>
      <c r="E53" s="4" t="s">
        <v>71</v>
      </c>
      <c r="F53" s="49">
        <v>276000</v>
      </c>
      <c r="G53" s="52">
        <v>0</v>
      </c>
      <c r="H53" s="52">
        <v>0</v>
      </c>
      <c r="I53" s="52">
        <v>27600</v>
      </c>
      <c r="J53" s="52">
        <v>27600</v>
      </c>
      <c r="K53" s="52">
        <v>27600</v>
      </c>
      <c r="L53" s="52">
        <v>27600</v>
      </c>
      <c r="M53" s="52">
        <v>27600</v>
      </c>
      <c r="N53" s="52">
        <v>27600</v>
      </c>
      <c r="O53" s="52">
        <v>27600</v>
      </c>
      <c r="P53" s="52">
        <v>27600</v>
      </c>
      <c r="Q53" s="52">
        <v>27600</v>
      </c>
      <c r="R53" s="53">
        <v>27600</v>
      </c>
      <c r="S53" s="39"/>
    </row>
    <row r="54" spans="1:19" s="40" customFormat="1" ht="28.5" customHeight="1">
      <c r="A54" s="320">
        <v>758</v>
      </c>
      <c r="B54" s="58"/>
      <c r="C54" s="30"/>
      <c r="D54" s="16" t="s">
        <v>31</v>
      </c>
      <c r="E54" s="30"/>
      <c r="F54" s="48">
        <v>33658267</v>
      </c>
      <c r="G54" s="75">
        <v>2614431</v>
      </c>
      <c r="H54" s="75">
        <v>5122288</v>
      </c>
      <c r="I54" s="75">
        <v>2571389</v>
      </c>
      <c r="J54" s="75">
        <v>2561389</v>
      </c>
      <c r="K54" s="75">
        <v>2561389</v>
      </c>
      <c r="L54" s="75">
        <v>2561389</v>
      </c>
      <c r="M54" s="75">
        <v>2561389</v>
      </c>
      <c r="N54" s="75">
        <v>2561389</v>
      </c>
      <c r="O54" s="75">
        <v>2571389</v>
      </c>
      <c r="P54" s="75">
        <v>2561389</v>
      </c>
      <c r="Q54" s="75">
        <v>2561389</v>
      </c>
      <c r="R54" s="76">
        <v>2849047</v>
      </c>
      <c r="S54" s="39"/>
    </row>
    <row r="55" spans="1:19" s="40" customFormat="1" ht="29.25" customHeight="1">
      <c r="A55" s="317"/>
      <c r="B55" s="339">
        <v>75801</v>
      </c>
      <c r="C55" s="27"/>
      <c r="D55" s="14" t="s">
        <v>81</v>
      </c>
      <c r="E55" s="27"/>
      <c r="F55" s="45">
        <v>29316310</v>
      </c>
      <c r="G55" s="84">
        <v>2255101</v>
      </c>
      <c r="H55" s="84">
        <v>4762958</v>
      </c>
      <c r="I55" s="84">
        <v>2202059</v>
      </c>
      <c r="J55" s="84">
        <v>2202059</v>
      </c>
      <c r="K55" s="84">
        <v>2202059</v>
      </c>
      <c r="L55" s="84">
        <v>2202059</v>
      </c>
      <c r="M55" s="84">
        <v>2202059</v>
      </c>
      <c r="N55" s="84">
        <v>2202059</v>
      </c>
      <c r="O55" s="84">
        <v>2202059</v>
      </c>
      <c r="P55" s="84">
        <v>2202059</v>
      </c>
      <c r="Q55" s="84">
        <v>2202059</v>
      </c>
      <c r="R55" s="85">
        <v>2479720</v>
      </c>
      <c r="S55" s="39"/>
    </row>
    <row r="56" spans="1:21" s="40" customFormat="1" ht="20.25" customHeight="1">
      <c r="A56" s="317"/>
      <c r="B56" s="340"/>
      <c r="C56" s="3">
        <v>2920</v>
      </c>
      <c r="D56" s="6" t="s">
        <v>32</v>
      </c>
      <c r="E56" s="3" t="s">
        <v>112</v>
      </c>
      <c r="F56" s="49">
        <v>29316310</v>
      </c>
      <c r="G56" s="52">
        <v>2255101</v>
      </c>
      <c r="H56" s="52">
        <v>4762958</v>
      </c>
      <c r="I56" s="52">
        <v>2202059</v>
      </c>
      <c r="J56" s="52">
        <v>2202059</v>
      </c>
      <c r="K56" s="52">
        <v>2202059</v>
      </c>
      <c r="L56" s="52">
        <v>2202059</v>
      </c>
      <c r="M56" s="52">
        <v>2202059</v>
      </c>
      <c r="N56" s="52">
        <v>2202059</v>
      </c>
      <c r="O56" s="52">
        <v>2202059</v>
      </c>
      <c r="P56" s="52">
        <v>2202059</v>
      </c>
      <c r="Q56" s="52">
        <v>2202059</v>
      </c>
      <c r="R56" s="53">
        <v>2479720</v>
      </c>
      <c r="S56" s="73"/>
      <c r="T56" s="74"/>
      <c r="U56" s="74"/>
    </row>
    <row r="57" spans="1:19" s="40" customFormat="1" ht="33" customHeight="1">
      <c r="A57" s="317"/>
      <c r="B57" s="339">
        <v>75803</v>
      </c>
      <c r="C57" s="27"/>
      <c r="D57" s="14" t="s">
        <v>33</v>
      </c>
      <c r="E57" s="27"/>
      <c r="F57" s="45">
        <v>3331835</v>
      </c>
      <c r="G57" s="50">
        <v>277653</v>
      </c>
      <c r="H57" s="50">
        <v>277653</v>
      </c>
      <c r="I57" s="50">
        <v>277653</v>
      </c>
      <c r="J57" s="50">
        <v>277653</v>
      </c>
      <c r="K57" s="50">
        <v>277653</v>
      </c>
      <c r="L57" s="50">
        <v>277653</v>
      </c>
      <c r="M57" s="50">
        <v>277653</v>
      </c>
      <c r="N57" s="50">
        <v>277653</v>
      </c>
      <c r="O57" s="50">
        <v>277653</v>
      </c>
      <c r="P57" s="50">
        <v>277653</v>
      </c>
      <c r="Q57" s="50">
        <v>277653</v>
      </c>
      <c r="R57" s="85">
        <v>277652</v>
      </c>
      <c r="S57" s="39"/>
    </row>
    <row r="58" spans="1:19" s="40" customFormat="1" ht="21" customHeight="1">
      <c r="A58" s="317"/>
      <c r="B58" s="342"/>
      <c r="C58" s="1">
        <v>2920</v>
      </c>
      <c r="D58" s="5" t="s">
        <v>32</v>
      </c>
      <c r="E58" s="1" t="s">
        <v>112</v>
      </c>
      <c r="F58" s="49">
        <v>3331835</v>
      </c>
      <c r="G58" s="52">
        <v>277653</v>
      </c>
      <c r="H58" s="52">
        <v>277653</v>
      </c>
      <c r="I58" s="52">
        <v>277653</v>
      </c>
      <c r="J58" s="52">
        <v>277653</v>
      </c>
      <c r="K58" s="52">
        <v>277653</v>
      </c>
      <c r="L58" s="52">
        <v>277653</v>
      </c>
      <c r="M58" s="52">
        <v>277653</v>
      </c>
      <c r="N58" s="52">
        <v>277653</v>
      </c>
      <c r="O58" s="52">
        <v>277653</v>
      </c>
      <c r="P58" s="52">
        <v>277653</v>
      </c>
      <c r="Q58" s="52">
        <v>277653</v>
      </c>
      <c r="R58" s="53">
        <v>277652</v>
      </c>
      <c r="S58" s="39"/>
    </row>
    <row r="59" spans="1:19" s="40" customFormat="1" ht="17.25" customHeight="1">
      <c r="A59" s="317"/>
      <c r="B59" s="346">
        <v>75814</v>
      </c>
      <c r="C59" s="27"/>
      <c r="D59" s="14" t="s">
        <v>34</v>
      </c>
      <c r="E59" s="27"/>
      <c r="F59" s="45">
        <v>30000</v>
      </c>
      <c r="G59" s="50">
        <v>0</v>
      </c>
      <c r="H59" s="50">
        <v>0</v>
      </c>
      <c r="I59" s="50">
        <v>10000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10000</v>
      </c>
      <c r="P59" s="50">
        <v>0</v>
      </c>
      <c r="Q59" s="50">
        <v>0</v>
      </c>
      <c r="R59" s="51">
        <v>10000</v>
      </c>
      <c r="S59" s="39"/>
    </row>
    <row r="60" spans="1:19" s="40" customFormat="1" ht="21" customHeight="1">
      <c r="A60" s="317"/>
      <c r="B60" s="346"/>
      <c r="C60" s="2">
        <v>920</v>
      </c>
      <c r="D60" s="5" t="s">
        <v>35</v>
      </c>
      <c r="E60" s="2" t="s">
        <v>71</v>
      </c>
      <c r="F60" s="49">
        <v>30000</v>
      </c>
      <c r="G60" s="52">
        <v>0</v>
      </c>
      <c r="H60" s="52">
        <v>0</v>
      </c>
      <c r="I60" s="52">
        <v>10000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10000</v>
      </c>
      <c r="P60" s="52">
        <v>0</v>
      </c>
      <c r="Q60" s="52">
        <v>0</v>
      </c>
      <c r="R60" s="53">
        <v>10000</v>
      </c>
      <c r="S60" s="39"/>
    </row>
    <row r="61" spans="1:19" s="40" customFormat="1" ht="30" customHeight="1">
      <c r="A61" s="317"/>
      <c r="B61" s="340">
        <v>75832</v>
      </c>
      <c r="C61" s="27"/>
      <c r="D61" s="14" t="s">
        <v>36</v>
      </c>
      <c r="E61" s="27"/>
      <c r="F61" s="45">
        <v>980122</v>
      </c>
      <c r="G61" s="50">
        <v>81677</v>
      </c>
      <c r="H61" s="50">
        <v>81677</v>
      </c>
      <c r="I61" s="50">
        <v>81677</v>
      </c>
      <c r="J61" s="50">
        <v>81677</v>
      </c>
      <c r="K61" s="50">
        <v>81677</v>
      </c>
      <c r="L61" s="50">
        <v>81677</v>
      </c>
      <c r="M61" s="50">
        <v>81677</v>
      </c>
      <c r="N61" s="50">
        <v>81677</v>
      </c>
      <c r="O61" s="50">
        <v>81677</v>
      </c>
      <c r="P61" s="50">
        <v>81677</v>
      </c>
      <c r="Q61" s="50">
        <v>81677</v>
      </c>
      <c r="R61" s="51">
        <v>81675</v>
      </c>
      <c r="S61" s="39"/>
    </row>
    <row r="62" spans="1:19" s="40" customFormat="1" ht="31.5" customHeight="1">
      <c r="A62" s="317"/>
      <c r="B62" s="340"/>
      <c r="C62" s="1">
        <v>2920</v>
      </c>
      <c r="D62" s="5" t="s">
        <v>32</v>
      </c>
      <c r="E62" s="1" t="s">
        <v>112</v>
      </c>
      <c r="F62" s="49">
        <v>980122</v>
      </c>
      <c r="G62" s="52">
        <v>81677</v>
      </c>
      <c r="H62" s="52">
        <v>81677</v>
      </c>
      <c r="I62" s="52">
        <v>81677</v>
      </c>
      <c r="J62" s="52">
        <v>81677</v>
      </c>
      <c r="K62" s="52">
        <v>81677</v>
      </c>
      <c r="L62" s="52">
        <v>81677</v>
      </c>
      <c r="M62" s="52">
        <v>81677</v>
      </c>
      <c r="N62" s="52">
        <v>81677</v>
      </c>
      <c r="O62" s="52">
        <v>81677</v>
      </c>
      <c r="P62" s="52">
        <v>81677</v>
      </c>
      <c r="Q62" s="52">
        <v>81677</v>
      </c>
      <c r="R62" s="53">
        <v>81675</v>
      </c>
      <c r="S62" s="39"/>
    </row>
    <row r="63" spans="1:19" s="40" customFormat="1" ht="24.75" customHeight="1">
      <c r="A63" s="304">
        <v>801</v>
      </c>
      <c r="B63" s="58"/>
      <c r="C63" s="29"/>
      <c r="D63" s="16" t="s">
        <v>37</v>
      </c>
      <c r="E63" s="29"/>
      <c r="F63" s="48">
        <v>222061</v>
      </c>
      <c r="G63" s="75">
        <v>12876</v>
      </c>
      <c r="H63" s="75">
        <v>54268</v>
      </c>
      <c r="I63" s="75">
        <v>18086</v>
      </c>
      <c r="J63" s="75">
        <v>19116</v>
      </c>
      <c r="K63" s="75">
        <v>17469</v>
      </c>
      <c r="L63" s="75">
        <v>16491</v>
      </c>
      <c r="M63" s="75">
        <v>8510</v>
      </c>
      <c r="N63" s="75">
        <v>5970</v>
      </c>
      <c r="O63" s="75">
        <v>17798</v>
      </c>
      <c r="P63" s="75">
        <v>18061</v>
      </c>
      <c r="Q63" s="75">
        <v>17459</v>
      </c>
      <c r="R63" s="76">
        <v>15957</v>
      </c>
      <c r="S63" s="39"/>
    </row>
    <row r="64" spans="1:19" s="40" customFormat="1" ht="16.5" customHeight="1">
      <c r="A64" s="307"/>
      <c r="B64" s="346">
        <v>80110</v>
      </c>
      <c r="C64" s="27"/>
      <c r="D64" s="14" t="s">
        <v>38</v>
      </c>
      <c r="E64" s="27"/>
      <c r="F64" s="45">
        <v>40000</v>
      </c>
      <c r="G64" s="50">
        <v>2927</v>
      </c>
      <c r="H64" s="50">
        <v>5273</v>
      </c>
      <c r="I64" s="50">
        <v>4800</v>
      </c>
      <c r="J64" s="50">
        <v>4000</v>
      </c>
      <c r="K64" s="50">
        <v>4000</v>
      </c>
      <c r="L64" s="50">
        <v>4000</v>
      </c>
      <c r="M64" s="50">
        <v>0</v>
      </c>
      <c r="N64" s="50">
        <v>0</v>
      </c>
      <c r="O64" s="50">
        <v>4000</v>
      </c>
      <c r="P64" s="50">
        <v>4000</v>
      </c>
      <c r="Q64" s="50">
        <v>4000</v>
      </c>
      <c r="R64" s="51">
        <v>3000</v>
      </c>
      <c r="S64" s="39"/>
    </row>
    <row r="65" spans="1:19" s="65" customFormat="1" ht="24" customHeight="1" thickBot="1">
      <c r="A65" s="305"/>
      <c r="B65" s="346"/>
      <c r="C65" s="17">
        <v>830</v>
      </c>
      <c r="D65" s="10" t="s">
        <v>14</v>
      </c>
      <c r="E65" s="17" t="s">
        <v>107</v>
      </c>
      <c r="F65" s="61">
        <v>40000</v>
      </c>
      <c r="G65" s="62">
        <v>2927</v>
      </c>
      <c r="H65" s="62">
        <v>5273</v>
      </c>
      <c r="I65" s="62">
        <v>4800</v>
      </c>
      <c r="J65" s="62">
        <v>4000</v>
      </c>
      <c r="K65" s="62">
        <v>4000</v>
      </c>
      <c r="L65" s="62">
        <v>4000</v>
      </c>
      <c r="M65" s="62">
        <v>0</v>
      </c>
      <c r="N65" s="62">
        <v>0</v>
      </c>
      <c r="O65" s="62">
        <v>4000</v>
      </c>
      <c r="P65" s="62">
        <v>4000</v>
      </c>
      <c r="Q65" s="62">
        <v>4000</v>
      </c>
      <c r="R65" s="63">
        <v>3000</v>
      </c>
      <c r="S65" s="64"/>
    </row>
    <row r="66" spans="1:19" s="132" customFormat="1" ht="28.5" customHeight="1" thickBot="1">
      <c r="A66" s="136" t="s">
        <v>0</v>
      </c>
      <c r="B66" s="135" t="s">
        <v>1</v>
      </c>
      <c r="C66" s="8" t="s">
        <v>2</v>
      </c>
      <c r="D66" s="8" t="s">
        <v>3</v>
      </c>
      <c r="E66" s="8" t="s">
        <v>69</v>
      </c>
      <c r="F66" s="21" t="s">
        <v>4</v>
      </c>
      <c r="G66" s="22" t="s">
        <v>57</v>
      </c>
      <c r="H66" s="22" t="s">
        <v>58</v>
      </c>
      <c r="I66" s="22" t="s">
        <v>59</v>
      </c>
      <c r="J66" s="38" t="s">
        <v>60</v>
      </c>
      <c r="K66" s="22" t="s">
        <v>61</v>
      </c>
      <c r="L66" s="22" t="s">
        <v>62</v>
      </c>
      <c r="M66" s="22" t="s">
        <v>63</v>
      </c>
      <c r="N66" s="22" t="s">
        <v>64</v>
      </c>
      <c r="O66" s="22" t="s">
        <v>65</v>
      </c>
      <c r="P66" s="22" t="s">
        <v>66</v>
      </c>
      <c r="Q66" s="22" t="s">
        <v>67</v>
      </c>
      <c r="R66" s="23" t="s">
        <v>68</v>
      </c>
      <c r="S66" s="131"/>
    </row>
    <row r="67" spans="1:19" s="67" customFormat="1" ht="18.75" customHeight="1">
      <c r="A67" s="317">
        <v>801</v>
      </c>
      <c r="B67" s="339">
        <v>80120</v>
      </c>
      <c r="C67" s="133"/>
      <c r="D67" s="134" t="s">
        <v>39</v>
      </c>
      <c r="E67" s="133"/>
      <c r="F67" s="70">
        <v>21500</v>
      </c>
      <c r="G67" s="71">
        <v>2637</v>
      </c>
      <c r="H67" s="71">
        <v>2594</v>
      </c>
      <c r="I67" s="71">
        <v>1901</v>
      </c>
      <c r="J67" s="71">
        <v>1861</v>
      </c>
      <c r="K67" s="71">
        <v>1781</v>
      </c>
      <c r="L67" s="71">
        <v>1781</v>
      </c>
      <c r="M67" s="71">
        <v>631</v>
      </c>
      <c r="N67" s="71">
        <v>627</v>
      </c>
      <c r="O67" s="71">
        <v>1919</v>
      </c>
      <c r="P67" s="71">
        <v>1940</v>
      </c>
      <c r="Q67" s="71">
        <v>1939</v>
      </c>
      <c r="R67" s="72">
        <v>1889</v>
      </c>
      <c r="S67" s="66"/>
    </row>
    <row r="68" spans="1:19" s="40" customFormat="1" ht="37.5" customHeight="1">
      <c r="A68" s="317"/>
      <c r="B68" s="340"/>
      <c r="C68" s="115" t="s">
        <v>117</v>
      </c>
      <c r="D68" s="10" t="s">
        <v>11</v>
      </c>
      <c r="E68" s="31" t="s">
        <v>119</v>
      </c>
      <c r="F68" s="49">
        <v>100</v>
      </c>
      <c r="G68" s="52">
        <v>16</v>
      </c>
      <c r="H68" s="52">
        <v>16</v>
      </c>
      <c r="I68" s="52">
        <v>16</v>
      </c>
      <c r="J68" s="52">
        <v>16</v>
      </c>
      <c r="K68" s="52">
        <v>16</v>
      </c>
      <c r="L68" s="52">
        <v>16</v>
      </c>
      <c r="M68" s="52">
        <v>4</v>
      </c>
      <c r="N68" s="52">
        <v>0</v>
      </c>
      <c r="O68" s="52">
        <v>0</v>
      </c>
      <c r="P68" s="52">
        <v>0</v>
      </c>
      <c r="Q68" s="52">
        <v>0</v>
      </c>
      <c r="R68" s="53">
        <v>0</v>
      </c>
      <c r="S68" s="39"/>
    </row>
    <row r="69" spans="1:29" s="40" customFormat="1" ht="22.5" customHeight="1">
      <c r="A69" s="317"/>
      <c r="B69" s="340"/>
      <c r="C69" s="323">
        <v>750</v>
      </c>
      <c r="D69" s="355" t="s">
        <v>75</v>
      </c>
      <c r="E69" s="31" t="s">
        <v>99</v>
      </c>
      <c r="F69" s="49">
        <v>20420</v>
      </c>
      <c r="G69" s="52">
        <v>2490</v>
      </c>
      <c r="H69" s="52">
        <v>2458</v>
      </c>
      <c r="I69" s="52">
        <v>1765</v>
      </c>
      <c r="J69" s="52">
        <v>1725</v>
      </c>
      <c r="K69" s="52">
        <v>1665</v>
      </c>
      <c r="L69" s="52">
        <v>1665</v>
      </c>
      <c r="M69" s="52">
        <v>547</v>
      </c>
      <c r="N69" s="52">
        <v>547</v>
      </c>
      <c r="O69" s="52">
        <v>1890</v>
      </c>
      <c r="P69" s="52">
        <v>1890</v>
      </c>
      <c r="Q69" s="52">
        <v>1889</v>
      </c>
      <c r="R69" s="53">
        <v>1889</v>
      </c>
      <c r="S69" s="73"/>
      <c r="T69" s="74"/>
      <c r="U69" s="74"/>
      <c r="V69" s="74"/>
      <c r="W69" s="74"/>
      <c r="X69" s="74"/>
      <c r="Y69" s="74"/>
      <c r="Z69" s="74"/>
      <c r="AA69" s="74"/>
      <c r="AB69" s="74"/>
      <c r="AC69" s="74"/>
    </row>
    <row r="70" spans="1:29" s="40" customFormat="1" ht="40.5" customHeight="1">
      <c r="A70" s="317"/>
      <c r="B70" s="340"/>
      <c r="C70" s="327"/>
      <c r="D70" s="356"/>
      <c r="E70" s="31" t="s">
        <v>83</v>
      </c>
      <c r="F70" s="119">
        <v>6500</v>
      </c>
      <c r="G70" s="77">
        <v>758</v>
      </c>
      <c r="H70" s="77">
        <v>758</v>
      </c>
      <c r="I70" s="77">
        <v>565</v>
      </c>
      <c r="J70" s="77">
        <v>565</v>
      </c>
      <c r="K70" s="77">
        <v>565</v>
      </c>
      <c r="L70" s="77">
        <v>565</v>
      </c>
      <c r="M70" s="77">
        <v>447</v>
      </c>
      <c r="N70" s="77">
        <v>447</v>
      </c>
      <c r="O70" s="77">
        <v>458</v>
      </c>
      <c r="P70" s="77">
        <v>458</v>
      </c>
      <c r="Q70" s="77">
        <v>457</v>
      </c>
      <c r="R70" s="78">
        <v>457</v>
      </c>
      <c r="S70" s="73"/>
      <c r="T70" s="74"/>
      <c r="U70" s="74"/>
      <c r="V70" s="74"/>
      <c r="W70" s="74"/>
      <c r="X70" s="74"/>
      <c r="Y70" s="74"/>
      <c r="Z70" s="74"/>
      <c r="AA70" s="74"/>
      <c r="AB70" s="74"/>
      <c r="AC70" s="74"/>
    </row>
    <row r="71" spans="1:29" s="40" customFormat="1" ht="43.5" customHeight="1">
      <c r="A71" s="317"/>
      <c r="B71" s="340"/>
      <c r="C71" s="327"/>
      <c r="D71" s="356"/>
      <c r="E71" s="2" t="s">
        <v>84</v>
      </c>
      <c r="F71" s="119">
        <v>13920</v>
      </c>
      <c r="G71" s="77">
        <v>1732</v>
      </c>
      <c r="H71" s="77">
        <v>1700</v>
      </c>
      <c r="I71" s="77">
        <v>1200</v>
      </c>
      <c r="J71" s="77">
        <v>1160</v>
      </c>
      <c r="K71" s="77">
        <v>1100</v>
      </c>
      <c r="L71" s="77">
        <v>1100</v>
      </c>
      <c r="M71" s="77">
        <v>100</v>
      </c>
      <c r="N71" s="77">
        <v>100</v>
      </c>
      <c r="O71" s="77">
        <v>1432</v>
      </c>
      <c r="P71" s="77">
        <v>1432</v>
      </c>
      <c r="Q71" s="77">
        <v>1432</v>
      </c>
      <c r="R71" s="78">
        <v>1432</v>
      </c>
      <c r="S71" s="73"/>
      <c r="T71" s="74"/>
      <c r="U71" s="74"/>
      <c r="V71" s="74"/>
      <c r="W71" s="74"/>
      <c r="X71" s="74"/>
      <c r="Y71" s="74"/>
      <c r="Z71" s="74"/>
      <c r="AA71" s="74"/>
      <c r="AB71" s="74"/>
      <c r="AC71" s="74"/>
    </row>
    <row r="72" spans="1:19" s="40" customFormat="1" ht="38.25" customHeight="1">
      <c r="A72" s="317"/>
      <c r="B72" s="342"/>
      <c r="C72" s="2">
        <v>970</v>
      </c>
      <c r="D72" s="5" t="s">
        <v>22</v>
      </c>
      <c r="E72" s="34" t="s">
        <v>84</v>
      </c>
      <c r="F72" s="120">
        <v>980</v>
      </c>
      <c r="G72" s="62">
        <v>131</v>
      </c>
      <c r="H72" s="62">
        <v>120</v>
      </c>
      <c r="I72" s="62">
        <v>120</v>
      </c>
      <c r="J72" s="62">
        <v>120</v>
      </c>
      <c r="K72" s="62">
        <v>100</v>
      </c>
      <c r="L72" s="62">
        <v>100</v>
      </c>
      <c r="M72" s="62">
        <v>80</v>
      </c>
      <c r="N72" s="62">
        <v>80</v>
      </c>
      <c r="O72" s="62">
        <v>29</v>
      </c>
      <c r="P72" s="62">
        <v>50</v>
      </c>
      <c r="Q72" s="62">
        <v>50</v>
      </c>
      <c r="R72" s="63">
        <v>0</v>
      </c>
      <c r="S72" s="39"/>
    </row>
    <row r="73" spans="1:19" s="40" customFormat="1" ht="17.25" customHeight="1">
      <c r="A73" s="317"/>
      <c r="B73" s="339">
        <v>80130</v>
      </c>
      <c r="C73" s="27"/>
      <c r="D73" s="14" t="s">
        <v>40</v>
      </c>
      <c r="E73" s="27"/>
      <c r="F73" s="45">
        <v>104964</v>
      </c>
      <c r="G73" s="50">
        <v>4902</v>
      </c>
      <c r="H73" s="50">
        <v>16581</v>
      </c>
      <c r="I73" s="50">
        <v>8885</v>
      </c>
      <c r="J73" s="50">
        <v>10755</v>
      </c>
      <c r="K73" s="50">
        <v>9188</v>
      </c>
      <c r="L73" s="50">
        <v>8210</v>
      </c>
      <c r="M73" s="50">
        <v>5379</v>
      </c>
      <c r="N73" s="50">
        <v>5343</v>
      </c>
      <c r="O73" s="50">
        <v>9379</v>
      </c>
      <c r="P73" s="50">
        <v>9621</v>
      </c>
      <c r="Q73" s="50">
        <v>9020</v>
      </c>
      <c r="R73" s="51">
        <v>7701</v>
      </c>
      <c r="S73" s="39"/>
    </row>
    <row r="74" spans="1:50" s="40" customFormat="1" ht="24" customHeight="1">
      <c r="A74" s="317"/>
      <c r="B74" s="340"/>
      <c r="C74" s="323">
        <v>690</v>
      </c>
      <c r="D74" s="355" t="s">
        <v>11</v>
      </c>
      <c r="E74" s="2" t="s">
        <v>99</v>
      </c>
      <c r="F74" s="49">
        <v>824</v>
      </c>
      <c r="G74" s="52">
        <v>38</v>
      </c>
      <c r="H74" s="52">
        <v>60</v>
      </c>
      <c r="I74" s="52">
        <v>85</v>
      </c>
      <c r="J74" s="52">
        <v>85</v>
      </c>
      <c r="K74" s="52">
        <v>80</v>
      </c>
      <c r="L74" s="52">
        <v>90</v>
      </c>
      <c r="M74" s="52">
        <v>40</v>
      </c>
      <c r="N74" s="52">
        <v>40</v>
      </c>
      <c r="O74" s="52">
        <v>80</v>
      </c>
      <c r="P74" s="52">
        <v>89</v>
      </c>
      <c r="Q74" s="52">
        <v>88</v>
      </c>
      <c r="R74" s="53">
        <v>49</v>
      </c>
      <c r="S74" s="73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</row>
    <row r="75" spans="1:50" s="40" customFormat="1" ht="25.5" customHeight="1">
      <c r="A75" s="317"/>
      <c r="B75" s="340"/>
      <c r="C75" s="323"/>
      <c r="D75" s="359"/>
      <c r="E75" s="2" t="s">
        <v>107</v>
      </c>
      <c r="F75" s="79">
        <v>344</v>
      </c>
      <c r="G75" s="80">
        <v>26</v>
      </c>
      <c r="H75" s="80">
        <v>40</v>
      </c>
      <c r="I75" s="80">
        <v>40</v>
      </c>
      <c r="J75" s="80">
        <v>40</v>
      </c>
      <c r="K75" s="80">
        <v>40</v>
      </c>
      <c r="L75" s="80">
        <v>40</v>
      </c>
      <c r="M75" s="80">
        <v>0</v>
      </c>
      <c r="N75" s="80">
        <v>0</v>
      </c>
      <c r="O75" s="80">
        <v>40</v>
      </c>
      <c r="P75" s="80">
        <v>40</v>
      </c>
      <c r="Q75" s="80">
        <v>38</v>
      </c>
      <c r="R75" s="81">
        <v>0</v>
      </c>
      <c r="S75" s="73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</row>
    <row r="76" spans="1:50" s="40" customFormat="1" ht="32.25" customHeight="1">
      <c r="A76" s="317"/>
      <c r="B76" s="340"/>
      <c r="C76" s="323"/>
      <c r="D76" s="315"/>
      <c r="E76" s="2" t="s">
        <v>108</v>
      </c>
      <c r="F76" s="79">
        <v>480</v>
      </c>
      <c r="G76" s="80">
        <v>12</v>
      </c>
      <c r="H76" s="80">
        <v>20</v>
      </c>
      <c r="I76" s="80">
        <v>45</v>
      </c>
      <c r="J76" s="80">
        <v>45</v>
      </c>
      <c r="K76" s="80">
        <v>40</v>
      </c>
      <c r="L76" s="80">
        <v>50</v>
      </c>
      <c r="M76" s="80">
        <v>40</v>
      </c>
      <c r="N76" s="80">
        <v>40</v>
      </c>
      <c r="O76" s="80">
        <v>40</v>
      </c>
      <c r="P76" s="80">
        <v>49</v>
      </c>
      <c r="Q76" s="80">
        <v>50</v>
      </c>
      <c r="R76" s="81">
        <v>49</v>
      </c>
      <c r="S76" s="73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</row>
    <row r="77" spans="1:34" s="40" customFormat="1" ht="24.75" customHeight="1">
      <c r="A77" s="317"/>
      <c r="B77" s="340"/>
      <c r="C77" s="323">
        <v>750</v>
      </c>
      <c r="D77" s="355" t="s">
        <v>75</v>
      </c>
      <c r="E77" s="2" t="s">
        <v>99</v>
      </c>
      <c r="F77" s="49">
        <v>39630</v>
      </c>
      <c r="G77" s="52">
        <v>1293</v>
      </c>
      <c r="H77" s="52">
        <v>6121</v>
      </c>
      <c r="I77" s="52">
        <v>3442</v>
      </c>
      <c r="J77" s="52">
        <v>3442</v>
      </c>
      <c r="K77" s="52">
        <v>3380</v>
      </c>
      <c r="L77" s="52">
        <v>2862</v>
      </c>
      <c r="M77" s="52">
        <v>2862</v>
      </c>
      <c r="N77" s="52">
        <v>2876</v>
      </c>
      <c r="O77" s="52">
        <v>2842</v>
      </c>
      <c r="P77" s="52">
        <v>4105</v>
      </c>
      <c r="Q77" s="52">
        <v>3505</v>
      </c>
      <c r="R77" s="53">
        <v>2900</v>
      </c>
      <c r="S77" s="73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8" spans="1:34" s="40" customFormat="1" ht="39.75" customHeight="1">
      <c r="A78" s="317"/>
      <c r="B78" s="340"/>
      <c r="C78" s="323"/>
      <c r="D78" s="356"/>
      <c r="E78" s="2" t="s">
        <v>104</v>
      </c>
      <c r="F78" s="79">
        <v>18790</v>
      </c>
      <c r="G78" s="77">
        <v>0</v>
      </c>
      <c r="H78" s="77">
        <v>1602</v>
      </c>
      <c r="I78" s="77">
        <v>1700</v>
      </c>
      <c r="J78" s="77">
        <v>1700</v>
      </c>
      <c r="K78" s="77">
        <v>1700</v>
      </c>
      <c r="L78" s="77">
        <v>1700</v>
      </c>
      <c r="M78" s="77">
        <v>1700</v>
      </c>
      <c r="N78" s="77">
        <v>1700</v>
      </c>
      <c r="O78" s="77">
        <v>1700</v>
      </c>
      <c r="P78" s="77">
        <v>1763</v>
      </c>
      <c r="Q78" s="77">
        <v>1763</v>
      </c>
      <c r="R78" s="78">
        <v>1762</v>
      </c>
      <c r="S78" s="73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</row>
    <row r="79" spans="1:34" s="40" customFormat="1" ht="42.75" customHeight="1">
      <c r="A79" s="317"/>
      <c r="B79" s="340"/>
      <c r="C79" s="323"/>
      <c r="D79" s="356"/>
      <c r="E79" s="2" t="s">
        <v>106</v>
      </c>
      <c r="F79" s="79">
        <v>6100</v>
      </c>
      <c r="G79" s="77">
        <v>466</v>
      </c>
      <c r="H79" s="77">
        <v>600</v>
      </c>
      <c r="I79" s="77">
        <v>550</v>
      </c>
      <c r="J79" s="77">
        <v>550</v>
      </c>
      <c r="K79" s="77">
        <v>550</v>
      </c>
      <c r="L79" s="77">
        <v>550</v>
      </c>
      <c r="M79" s="77">
        <v>550</v>
      </c>
      <c r="N79" s="77">
        <v>484</v>
      </c>
      <c r="O79" s="77">
        <v>450</v>
      </c>
      <c r="P79" s="77">
        <v>450</v>
      </c>
      <c r="Q79" s="77">
        <v>450</v>
      </c>
      <c r="R79" s="78">
        <v>450</v>
      </c>
      <c r="S79" s="73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1:34" s="40" customFormat="1" ht="29.25" customHeight="1">
      <c r="A80" s="317"/>
      <c r="B80" s="340"/>
      <c r="C80" s="323"/>
      <c r="D80" s="356"/>
      <c r="E80" s="2" t="s">
        <v>107</v>
      </c>
      <c r="F80" s="79">
        <v>9740</v>
      </c>
      <c r="G80" s="80">
        <v>827</v>
      </c>
      <c r="H80" s="80">
        <v>2719</v>
      </c>
      <c r="I80" s="80">
        <v>992</v>
      </c>
      <c r="J80" s="80">
        <v>992</v>
      </c>
      <c r="K80" s="80">
        <v>930</v>
      </c>
      <c r="L80" s="80">
        <v>412</v>
      </c>
      <c r="M80" s="80">
        <v>412</v>
      </c>
      <c r="N80" s="80">
        <v>492</v>
      </c>
      <c r="O80" s="80">
        <v>492</v>
      </c>
      <c r="P80" s="80">
        <v>492</v>
      </c>
      <c r="Q80" s="80">
        <v>492</v>
      </c>
      <c r="R80" s="81">
        <v>488</v>
      </c>
      <c r="S80" s="73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1" spans="1:34" s="40" customFormat="1" ht="43.5" customHeight="1">
      <c r="A81" s="317"/>
      <c r="B81" s="340"/>
      <c r="C81" s="323"/>
      <c r="D81" s="356"/>
      <c r="E81" s="2" t="s">
        <v>105</v>
      </c>
      <c r="F81" s="79">
        <v>5000</v>
      </c>
      <c r="G81" s="80">
        <v>0</v>
      </c>
      <c r="H81" s="80">
        <v>1200</v>
      </c>
      <c r="I81" s="80">
        <v>200</v>
      </c>
      <c r="J81" s="80">
        <v>200</v>
      </c>
      <c r="K81" s="80">
        <v>200</v>
      </c>
      <c r="L81" s="80">
        <v>200</v>
      </c>
      <c r="M81" s="80">
        <v>200</v>
      </c>
      <c r="N81" s="80">
        <v>200</v>
      </c>
      <c r="O81" s="80">
        <v>200</v>
      </c>
      <c r="P81" s="80">
        <v>1400</v>
      </c>
      <c r="Q81" s="80">
        <v>800</v>
      </c>
      <c r="R81" s="81">
        <v>200</v>
      </c>
      <c r="S81" s="73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</row>
    <row r="82" spans="1:23" s="40" customFormat="1" ht="19.5" customHeight="1">
      <c r="A82" s="317"/>
      <c r="B82" s="340"/>
      <c r="C82" s="323">
        <v>830</v>
      </c>
      <c r="D82" s="326" t="s">
        <v>14</v>
      </c>
      <c r="E82" s="2" t="s">
        <v>99</v>
      </c>
      <c r="F82" s="49">
        <v>11150</v>
      </c>
      <c r="G82" s="52">
        <v>295</v>
      </c>
      <c r="H82" s="52">
        <v>1266</v>
      </c>
      <c r="I82" s="52">
        <v>1058</v>
      </c>
      <c r="J82" s="52">
        <v>1028</v>
      </c>
      <c r="K82" s="52">
        <v>1028</v>
      </c>
      <c r="L82" s="52">
        <v>1058</v>
      </c>
      <c r="M82" s="52">
        <v>927</v>
      </c>
      <c r="N82" s="52">
        <v>927</v>
      </c>
      <c r="O82" s="52">
        <v>957</v>
      </c>
      <c r="P82" s="52">
        <v>927</v>
      </c>
      <c r="Q82" s="52">
        <v>927</v>
      </c>
      <c r="R82" s="53">
        <v>752</v>
      </c>
      <c r="S82" s="73"/>
      <c r="T82" s="74"/>
      <c r="U82" s="74"/>
      <c r="V82" s="74"/>
      <c r="W82" s="74"/>
    </row>
    <row r="83" spans="1:23" s="40" customFormat="1" ht="40.5" customHeight="1">
      <c r="A83" s="317"/>
      <c r="B83" s="340"/>
      <c r="C83" s="323"/>
      <c r="D83" s="326"/>
      <c r="E83" s="2" t="s">
        <v>104</v>
      </c>
      <c r="F83" s="79">
        <v>5000</v>
      </c>
      <c r="G83" s="80">
        <v>0</v>
      </c>
      <c r="H83" s="80">
        <v>200</v>
      </c>
      <c r="I83" s="80">
        <v>500</v>
      </c>
      <c r="J83" s="80">
        <v>500</v>
      </c>
      <c r="K83" s="80">
        <v>500</v>
      </c>
      <c r="L83" s="80">
        <v>500</v>
      </c>
      <c r="M83" s="80">
        <v>500</v>
      </c>
      <c r="N83" s="80">
        <v>500</v>
      </c>
      <c r="O83" s="80">
        <v>500</v>
      </c>
      <c r="P83" s="80">
        <v>500</v>
      </c>
      <c r="Q83" s="80">
        <v>500</v>
      </c>
      <c r="R83" s="81">
        <v>300</v>
      </c>
      <c r="S83" s="73"/>
      <c r="T83" s="74"/>
      <c r="U83" s="74"/>
      <c r="V83" s="74"/>
      <c r="W83" s="74"/>
    </row>
    <row r="84" spans="1:23" s="40" customFormat="1" ht="27" customHeight="1">
      <c r="A84" s="317"/>
      <c r="B84" s="340"/>
      <c r="C84" s="323"/>
      <c r="D84" s="326"/>
      <c r="E84" s="2" t="s">
        <v>107</v>
      </c>
      <c r="F84" s="79">
        <v>6030</v>
      </c>
      <c r="G84" s="80">
        <v>295</v>
      </c>
      <c r="H84" s="80">
        <v>1066</v>
      </c>
      <c r="I84" s="80">
        <v>528</v>
      </c>
      <c r="J84" s="80">
        <v>528</v>
      </c>
      <c r="K84" s="80">
        <v>528</v>
      </c>
      <c r="L84" s="80">
        <v>528</v>
      </c>
      <c r="M84" s="80">
        <v>427</v>
      </c>
      <c r="N84" s="80">
        <v>427</v>
      </c>
      <c r="O84" s="80">
        <v>427</v>
      </c>
      <c r="P84" s="80">
        <v>427</v>
      </c>
      <c r="Q84" s="80">
        <v>427</v>
      </c>
      <c r="R84" s="81">
        <v>422</v>
      </c>
      <c r="S84" s="73"/>
      <c r="T84" s="74"/>
      <c r="U84" s="74"/>
      <c r="V84" s="74"/>
      <c r="W84" s="74"/>
    </row>
    <row r="85" spans="1:23" s="65" customFormat="1" ht="25.5" customHeight="1">
      <c r="A85" s="317"/>
      <c r="B85" s="340"/>
      <c r="C85" s="323"/>
      <c r="D85" s="327"/>
      <c r="E85" s="17" t="s">
        <v>108</v>
      </c>
      <c r="F85" s="89">
        <v>120</v>
      </c>
      <c r="G85" s="110">
        <v>0</v>
      </c>
      <c r="H85" s="110">
        <v>0</v>
      </c>
      <c r="I85" s="110">
        <v>30</v>
      </c>
      <c r="J85" s="110">
        <v>0</v>
      </c>
      <c r="K85" s="110">
        <v>0</v>
      </c>
      <c r="L85" s="110">
        <v>30</v>
      </c>
      <c r="M85" s="110">
        <v>0</v>
      </c>
      <c r="N85" s="110">
        <v>0</v>
      </c>
      <c r="O85" s="110">
        <v>30</v>
      </c>
      <c r="P85" s="110">
        <v>0</v>
      </c>
      <c r="Q85" s="110">
        <v>0</v>
      </c>
      <c r="R85" s="111">
        <v>30</v>
      </c>
      <c r="S85" s="112"/>
      <c r="T85" s="113"/>
      <c r="U85" s="113"/>
      <c r="V85" s="113"/>
      <c r="W85" s="113"/>
    </row>
    <row r="86" spans="1:19" s="40" customFormat="1" ht="24" customHeight="1">
      <c r="A86" s="317"/>
      <c r="B86" s="340"/>
      <c r="C86" s="353">
        <v>960</v>
      </c>
      <c r="D86" s="359" t="s">
        <v>41</v>
      </c>
      <c r="E86" s="2" t="s">
        <v>99</v>
      </c>
      <c r="F86" s="49">
        <v>47060</v>
      </c>
      <c r="G86" s="52">
        <v>3276</v>
      </c>
      <c r="H86" s="52">
        <v>2834</v>
      </c>
      <c r="I86" s="52">
        <v>4300</v>
      </c>
      <c r="J86" s="52">
        <v>6200</v>
      </c>
      <c r="K86" s="52">
        <v>4700</v>
      </c>
      <c r="L86" s="52">
        <v>4200</v>
      </c>
      <c r="M86" s="52">
        <v>1550</v>
      </c>
      <c r="N86" s="52">
        <v>1500</v>
      </c>
      <c r="O86" s="52">
        <v>5500</v>
      </c>
      <c r="P86" s="52">
        <v>4500</v>
      </c>
      <c r="Q86" s="52">
        <v>4500</v>
      </c>
      <c r="R86" s="53">
        <v>4000</v>
      </c>
      <c r="S86" s="39"/>
    </row>
    <row r="87" spans="1:19" s="67" customFormat="1" ht="25.5" customHeight="1">
      <c r="A87" s="317"/>
      <c r="B87" s="340"/>
      <c r="C87" s="353"/>
      <c r="D87" s="359"/>
      <c r="E87" s="109" t="s">
        <v>107</v>
      </c>
      <c r="F87" s="114">
        <v>1250</v>
      </c>
      <c r="G87" s="116">
        <v>0</v>
      </c>
      <c r="H87" s="116">
        <v>300</v>
      </c>
      <c r="I87" s="116">
        <v>300</v>
      </c>
      <c r="J87" s="116">
        <v>200</v>
      </c>
      <c r="K87" s="116">
        <v>200</v>
      </c>
      <c r="L87" s="116">
        <v>200</v>
      </c>
      <c r="M87" s="116">
        <v>50</v>
      </c>
      <c r="N87" s="116">
        <v>0</v>
      </c>
      <c r="O87" s="116">
        <v>0</v>
      </c>
      <c r="P87" s="116">
        <v>0</v>
      </c>
      <c r="Q87" s="116">
        <v>0</v>
      </c>
      <c r="R87" s="117">
        <v>0</v>
      </c>
      <c r="S87" s="66"/>
    </row>
    <row r="88" spans="1:19" s="40" customFormat="1" ht="39.75" customHeight="1">
      <c r="A88" s="317"/>
      <c r="B88" s="340"/>
      <c r="C88" s="353"/>
      <c r="D88" s="359"/>
      <c r="E88" s="36" t="s">
        <v>106</v>
      </c>
      <c r="F88" s="79">
        <v>25810</v>
      </c>
      <c r="G88" s="77">
        <v>2776</v>
      </c>
      <c r="H88" s="77">
        <v>2034</v>
      </c>
      <c r="I88" s="77">
        <v>2000</v>
      </c>
      <c r="J88" s="77">
        <v>4000</v>
      </c>
      <c r="K88" s="77">
        <v>3000</v>
      </c>
      <c r="L88" s="77">
        <v>2000</v>
      </c>
      <c r="M88" s="77">
        <v>500</v>
      </c>
      <c r="N88" s="77">
        <v>500</v>
      </c>
      <c r="O88" s="77">
        <v>3000</v>
      </c>
      <c r="P88" s="77">
        <v>2000</v>
      </c>
      <c r="Q88" s="77">
        <v>2000</v>
      </c>
      <c r="R88" s="78">
        <v>2000</v>
      </c>
      <c r="S88" s="39"/>
    </row>
    <row r="89" spans="1:19" s="40" customFormat="1" ht="33" customHeight="1">
      <c r="A89" s="317"/>
      <c r="B89" s="340"/>
      <c r="C89" s="354"/>
      <c r="D89" s="315"/>
      <c r="E89" s="2" t="s">
        <v>108</v>
      </c>
      <c r="F89" s="79">
        <v>20000</v>
      </c>
      <c r="G89" s="77">
        <v>500</v>
      </c>
      <c r="H89" s="77">
        <v>500</v>
      </c>
      <c r="I89" s="77">
        <v>2000</v>
      </c>
      <c r="J89" s="77">
        <v>2000</v>
      </c>
      <c r="K89" s="77">
        <v>1500</v>
      </c>
      <c r="L89" s="77">
        <v>2000</v>
      </c>
      <c r="M89" s="77">
        <v>1000</v>
      </c>
      <c r="N89" s="77">
        <v>1000</v>
      </c>
      <c r="O89" s="77">
        <v>2500</v>
      </c>
      <c r="P89" s="77">
        <v>2500</v>
      </c>
      <c r="Q89" s="77">
        <v>2500</v>
      </c>
      <c r="R89" s="78">
        <v>2000</v>
      </c>
      <c r="S89" s="39"/>
    </row>
    <row r="90" spans="1:19" s="40" customFormat="1" ht="56.25" customHeight="1">
      <c r="A90" s="317"/>
      <c r="B90" s="342"/>
      <c r="C90" s="2">
        <v>2705</v>
      </c>
      <c r="D90" s="5" t="s">
        <v>92</v>
      </c>
      <c r="E90" s="17" t="s">
        <v>112</v>
      </c>
      <c r="F90" s="87">
        <v>6300</v>
      </c>
      <c r="G90" s="80">
        <v>0</v>
      </c>
      <c r="H90" s="80">
        <v>6300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1">
        <v>0</v>
      </c>
      <c r="S90" s="39"/>
    </row>
    <row r="91" spans="1:32" s="40" customFormat="1" ht="41.25" customHeight="1">
      <c r="A91" s="317"/>
      <c r="B91" s="339">
        <v>80140</v>
      </c>
      <c r="C91" s="27"/>
      <c r="D91" s="14" t="s">
        <v>85</v>
      </c>
      <c r="E91" s="27"/>
      <c r="F91" s="45">
        <v>55597</v>
      </c>
      <c r="G91" s="50">
        <v>2410</v>
      </c>
      <c r="H91" s="50">
        <v>29820</v>
      </c>
      <c r="I91" s="50">
        <v>2500</v>
      </c>
      <c r="J91" s="50">
        <v>2500</v>
      </c>
      <c r="K91" s="50">
        <v>2500</v>
      </c>
      <c r="L91" s="50">
        <v>2500</v>
      </c>
      <c r="M91" s="50">
        <v>2500</v>
      </c>
      <c r="N91" s="50">
        <v>0</v>
      </c>
      <c r="O91" s="50">
        <v>2500</v>
      </c>
      <c r="P91" s="50">
        <v>2500</v>
      </c>
      <c r="Q91" s="50">
        <v>2500</v>
      </c>
      <c r="R91" s="51">
        <v>3367</v>
      </c>
      <c r="S91" s="82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</row>
    <row r="92" spans="1:19" s="40" customFormat="1" ht="27.75" customHeight="1">
      <c r="A92" s="303"/>
      <c r="B92" s="340"/>
      <c r="C92" s="4">
        <v>830</v>
      </c>
      <c r="D92" s="5" t="s">
        <v>14</v>
      </c>
      <c r="E92" s="33" t="s">
        <v>91</v>
      </c>
      <c r="F92" s="20">
        <v>55597</v>
      </c>
      <c r="G92" s="52">
        <v>2410</v>
      </c>
      <c r="H92" s="52">
        <v>29820</v>
      </c>
      <c r="I92" s="52">
        <v>2500</v>
      </c>
      <c r="J92" s="52">
        <v>2500</v>
      </c>
      <c r="K92" s="52">
        <v>2500</v>
      </c>
      <c r="L92" s="52">
        <v>2500</v>
      </c>
      <c r="M92" s="52">
        <v>2500</v>
      </c>
      <c r="N92" s="52">
        <v>0</v>
      </c>
      <c r="O92" s="52">
        <v>2500</v>
      </c>
      <c r="P92" s="52">
        <v>2500</v>
      </c>
      <c r="Q92" s="52">
        <v>2500</v>
      </c>
      <c r="R92" s="53">
        <v>3367</v>
      </c>
      <c r="S92" s="39"/>
    </row>
    <row r="93" spans="1:19" s="40" customFormat="1" ht="21.75" customHeight="1">
      <c r="A93" s="350">
        <v>803</v>
      </c>
      <c r="B93" s="30"/>
      <c r="C93" s="29"/>
      <c r="D93" s="16" t="s">
        <v>42</v>
      </c>
      <c r="E93" s="29"/>
      <c r="F93" s="48">
        <v>87904</v>
      </c>
      <c r="G93" s="75">
        <v>0</v>
      </c>
      <c r="H93" s="75">
        <v>0</v>
      </c>
      <c r="I93" s="75">
        <v>48544</v>
      </c>
      <c r="J93" s="75">
        <v>0</v>
      </c>
      <c r="K93" s="75">
        <v>0</v>
      </c>
      <c r="L93" s="75">
        <v>39360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6">
        <v>0</v>
      </c>
      <c r="S93" s="39"/>
    </row>
    <row r="94" spans="1:19" s="40" customFormat="1" ht="22.5" customHeight="1">
      <c r="A94" s="350"/>
      <c r="B94" s="339">
        <v>80309</v>
      </c>
      <c r="C94" s="28"/>
      <c r="D94" s="14" t="s">
        <v>43</v>
      </c>
      <c r="E94" s="27"/>
      <c r="F94" s="45">
        <v>87904</v>
      </c>
      <c r="G94" s="84">
        <v>0</v>
      </c>
      <c r="H94" s="84">
        <v>0</v>
      </c>
      <c r="I94" s="84">
        <v>48544</v>
      </c>
      <c r="J94" s="84">
        <v>0</v>
      </c>
      <c r="K94" s="84">
        <v>0</v>
      </c>
      <c r="L94" s="84">
        <v>39360</v>
      </c>
      <c r="M94" s="84">
        <v>0</v>
      </c>
      <c r="N94" s="84">
        <v>0</v>
      </c>
      <c r="O94" s="84">
        <v>0</v>
      </c>
      <c r="P94" s="84">
        <v>0</v>
      </c>
      <c r="Q94" s="84">
        <v>0</v>
      </c>
      <c r="R94" s="85">
        <v>0</v>
      </c>
      <c r="S94" s="39"/>
    </row>
    <row r="95" spans="1:19" s="40" customFormat="1" ht="72" customHeight="1">
      <c r="A95" s="350"/>
      <c r="B95" s="340"/>
      <c r="C95" s="1">
        <v>2888</v>
      </c>
      <c r="D95" s="5" t="s">
        <v>86</v>
      </c>
      <c r="E95" s="12" t="s">
        <v>71</v>
      </c>
      <c r="F95" s="49">
        <v>65928</v>
      </c>
      <c r="G95" s="52">
        <v>0</v>
      </c>
      <c r="H95" s="52">
        <v>0</v>
      </c>
      <c r="I95" s="52">
        <v>36408</v>
      </c>
      <c r="J95" s="52">
        <v>0</v>
      </c>
      <c r="K95" s="52">
        <v>0</v>
      </c>
      <c r="L95" s="52">
        <v>29520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3">
        <v>0</v>
      </c>
      <c r="S95" s="39"/>
    </row>
    <row r="96" spans="1:19" s="40" customFormat="1" ht="73.5" customHeight="1">
      <c r="A96" s="320"/>
      <c r="B96" s="340"/>
      <c r="C96" s="12">
        <v>2889</v>
      </c>
      <c r="D96" s="5" t="s">
        <v>86</v>
      </c>
      <c r="E96" s="12" t="s">
        <v>71</v>
      </c>
      <c r="F96" s="49">
        <v>21976</v>
      </c>
      <c r="G96" s="52">
        <v>0</v>
      </c>
      <c r="H96" s="52">
        <v>0</v>
      </c>
      <c r="I96" s="52">
        <v>12136</v>
      </c>
      <c r="J96" s="52">
        <v>0</v>
      </c>
      <c r="K96" s="52">
        <v>0</v>
      </c>
      <c r="L96" s="52">
        <v>9840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3">
        <v>0</v>
      </c>
      <c r="S96" s="39"/>
    </row>
    <row r="97" spans="1:19" s="65" customFormat="1" ht="24" customHeight="1" thickBot="1">
      <c r="A97" s="148">
        <v>851</v>
      </c>
      <c r="B97" s="137"/>
      <c r="C97" s="138"/>
      <c r="D97" s="139" t="s">
        <v>44</v>
      </c>
      <c r="E97" s="138"/>
      <c r="F97" s="140">
        <v>1216981</v>
      </c>
      <c r="G97" s="141">
        <v>20000</v>
      </c>
      <c r="H97" s="141">
        <v>83495</v>
      </c>
      <c r="I97" s="141">
        <v>111348</v>
      </c>
      <c r="J97" s="141">
        <v>111348</v>
      </c>
      <c r="K97" s="141">
        <v>111348</v>
      </c>
      <c r="L97" s="141">
        <v>111348</v>
      </c>
      <c r="M97" s="141">
        <v>111348</v>
      </c>
      <c r="N97" s="141">
        <v>111348</v>
      </c>
      <c r="O97" s="141">
        <v>111348</v>
      </c>
      <c r="P97" s="141">
        <v>111348</v>
      </c>
      <c r="Q97" s="141">
        <v>111348</v>
      </c>
      <c r="R97" s="142">
        <v>111354</v>
      </c>
      <c r="S97" s="64"/>
    </row>
    <row r="98" spans="1:19" s="132" customFormat="1" ht="28.5" customHeight="1" thickBot="1">
      <c r="A98" s="136" t="s">
        <v>0</v>
      </c>
      <c r="B98" s="135" t="s">
        <v>1</v>
      </c>
      <c r="C98" s="8" t="s">
        <v>2</v>
      </c>
      <c r="D98" s="8" t="s">
        <v>3</v>
      </c>
      <c r="E98" s="8" t="s">
        <v>69</v>
      </c>
      <c r="F98" s="21" t="s">
        <v>4</v>
      </c>
      <c r="G98" s="22" t="s">
        <v>57</v>
      </c>
      <c r="H98" s="22" t="s">
        <v>58</v>
      </c>
      <c r="I98" s="22" t="s">
        <v>59</v>
      </c>
      <c r="J98" s="38" t="s">
        <v>60</v>
      </c>
      <c r="K98" s="22" t="s">
        <v>61</v>
      </c>
      <c r="L98" s="22" t="s">
        <v>62</v>
      </c>
      <c r="M98" s="22" t="s">
        <v>63</v>
      </c>
      <c r="N98" s="22" t="s">
        <v>64</v>
      </c>
      <c r="O98" s="22" t="s">
        <v>65</v>
      </c>
      <c r="P98" s="22" t="s">
        <v>66</v>
      </c>
      <c r="Q98" s="22" t="s">
        <v>67</v>
      </c>
      <c r="R98" s="23" t="s">
        <v>68</v>
      </c>
      <c r="S98" s="131"/>
    </row>
    <row r="99" spans="1:23" s="67" customFormat="1" ht="58.5" customHeight="1">
      <c r="A99" s="316">
        <v>851</v>
      </c>
      <c r="B99" s="346">
        <v>85156</v>
      </c>
      <c r="C99" s="28"/>
      <c r="D99" s="15" t="s">
        <v>87</v>
      </c>
      <c r="E99" s="28"/>
      <c r="F99" s="70">
        <v>1216981</v>
      </c>
      <c r="G99" s="71">
        <v>20000</v>
      </c>
      <c r="H99" s="71">
        <v>83495</v>
      </c>
      <c r="I99" s="71">
        <v>111348</v>
      </c>
      <c r="J99" s="71">
        <v>111348</v>
      </c>
      <c r="K99" s="71">
        <v>111348</v>
      </c>
      <c r="L99" s="71">
        <v>111348</v>
      </c>
      <c r="M99" s="71">
        <v>111348</v>
      </c>
      <c r="N99" s="71">
        <v>111348</v>
      </c>
      <c r="O99" s="71">
        <v>111348</v>
      </c>
      <c r="P99" s="71">
        <v>111348</v>
      </c>
      <c r="Q99" s="71">
        <v>111348</v>
      </c>
      <c r="R99" s="72">
        <v>111354</v>
      </c>
      <c r="S99" s="143"/>
      <c r="T99" s="144"/>
      <c r="U99" s="144"/>
      <c r="V99" s="144"/>
      <c r="W99" s="144"/>
    </row>
    <row r="100" spans="1:19" s="40" customFormat="1" ht="54" customHeight="1">
      <c r="A100" s="303"/>
      <c r="B100" s="343"/>
      <c r="C100" s="3">
        <v>2110</v>
      </c>
      <c r="D100" s="5" t="s">
        <v>70</v>
      </c>
      <c r="E100" s="3" t="s">
        <v>112</v>
      </c>
      <c r="F100" s="49">
        <v>1216981</v>
      </c>
      <c r="G100" s="52">
        <v>20000</v>
      </c>
      <c r="H100" s="52">
        <v>83495</v>
      </c>
      <c r="I100" s="52">
        <v>111348</v>
      </c>
      <c r="J100" s="52">
        <v>111348</v>
      </c>
      <c r="K100" s="52">
        <v>111348</v>
      </c>
      <c r="L100" s="52">
        <v>111348</v>
      </c>
      <c r="M100" s="52">
        <v>111348</v>
      </c>
      <c r="N100" s="52">
        <v>111348</v>
      </c>
      <c r="O100" s="52">
        <v>111348</v>
      </c>
      <c r="P100" s="52">
        <v>111348</v>
      </c>
      <c r="Q100" s="52">
        <v>111348</v>
      </c>
      <c r="R100" s="53">
        <v>111354</v>
      </c>
      <c r="S100" s="73"/>
    </row>
    <row r="101" spans="1:19" s="40" customFormat="1" ht="21" customHeight="1">
      <c r="A101" s="320">
        <v>852</v>
      </c>
      <c r="B101" s="68"/>
      <c r="C101" s="29"/>
      <c r="D101" s="16" t="s">
        <v>45</v>
      </c>
      <c r="E101" s="29"/>
      <c r="F101" s="86">
        <v>11032149</v>
      </c>
      <c r="G101" s="43">
        <v>809678</v>
      </c>
      <c r="H101" s="43">
        <v>1487262</v>
      </c>
      <c r="I101" s="43">
        <v>872572</v>
      </c>
      <c r="J101" s="43">
        <v>871922</v>
      </c>
      <c r="K101" s="43">
        <v>871922</v>
      </c>
      <c r="L101" s="43">
        <v>871922</v>
      </c>
      <c r="M101" s="43">
        <v>871922</v>
      </c>
      <c r="N101" s="43">
        <v>872922</v>
      </c>
      <c r="O101" s="43">
        <v>874622</v>
      </c>
      <c r="P101" s="43">
        <v>874622</v>
      </c>
      <c r="Q101" s="43">
        <v>875622</v>
      </c>
      <c r="R101" s="44">
        <v>877161</v>
      </c>
      <c r="S101" s="39"/>
    </row>
    <row r="102" spans="1:19" s="40" customFormat="1" ht="27.75" customHeight="1">
      <c r="A102" s="317"/>
      <c r="B102" s="339">
        <v>85201</v>
      </c>
      <c r="C102" s="27"/>
      <c r="D102" s="14" t="s">
        <v>46</v>
      </c>
      <c r="E102" s="27"/>
      <c r="F102" s="45">
        <v>742487</v>
      </c>
      <c r="G102" s="50">
        <v>70107</v>
      </c>
      <c r="H102" s="50">
        <v>62609</v>
      </c>
      <c r="I102" s="50">
        <v>61777</v>
      </c>
      <c r="J102" s="50">
        <v>61077</v>
      </c>
      <c r="K102" s="50">
        <v>61077</v>
      </c>
      <c r="L102" s="50">
        <v>61077</v>
      </c>
      <c r="M102" s="50">
        <v>61077</v>
      </c>
      <c r="N102" s="50">
        <v>61077</v>
      </c>
      <c r="O102" s="50">
        <v>61777</v>
      </c>
      <c r="P102" s="50">
        <v>61777</v>
      </c>
      <c r="Q102" s="50">
        <v>61777</v>
      </c>
      <c r="R102" s="51">
        <v>57278</v>
      </c>
      <c r="S102" s="39"/>
    </row>
    <row r="103" spans="1:19" s="40" customFormat="1" ht="23.25" customHeight="1">
      <c r="A103" s="317"/>
      <c r="B103" s="340"/>
      <c r="C103" s="352">
        <v>750</v>
      </c>
      <c r="D103" s="355" t="s">
        <v>75</v>
      </c>
      <c r="E103" s="2" t="s">
        <v>98</v>
      </c>
      <c r="F103" s="49">
        <v>12724</v>
      </c>
      <c r="G103" s="52">
        <v>1369</v>
      </c>
      <c r="H103" s="52">
        <v>1355</v>
      </c>
      <c r="I103" s="52">
        <v>1350</v>
      </c>
      <c r="J103" s="52">
        <v>650</v>
      </c>
      <c r="K103" s="52">
        <v>650</v>
      </c>
      <c r="L103" s="52">
        <v>650</v>
      </c>
      <c r="M103" s="52">
        <v>650</v>
      </c>
      <c r="N103" s="52">
        <v>650</v>
      </c>
      <c r="O103" s="52">
        <v>1350</v>
      </c>
      <c r="P103" s="52">
        <v>1350</v>
      </c>
      <c r="Q103" s="52">
        <v>1350</v>
      </c>
      <c r="R103" s="53">
        <v>1350</v>
      </c>
      <c r="S103" s="39"/>
    </row>
    <row r="104" spans="1:19" s="40" customFormat="1" ht="28.5" customHeight="1">
      <c r="A104" s="317"/>
      <c r="B104" s="340"/>
      <c r="C104" s="356"/>
      <c r="D104" s="356"/>
      <c r="E104" s="2" t="s">
        <v>97</v>
      </c>
      <c r="F104" s="79">
        <v>5064</v>
      </c>
      <c r="G104" s="77">
        <v>439</v>
      </c>
      <c r="H104" s="77">
        <v>425</v>
      </c>
      <c r="I104" s="77">
        <v>420</v>
      </c>
      <c r="J104" s="77">
        <v>420</v>
      </c>
      <c r="K104" s="77">
        <v>420</v>
      </c>
      <c r="L104" s="77">
        <v>420</v>
      </c>
      <c r="M104" s="77">
        <v>420</v>
      </c>
      <c r="N104" s="77">
        <v>420</v>
      </c>
      <c r="O104" s="77">
        <v>420</v>
      </c>
      <c r="P104" s="77">
        <v>420</v>
      </c>
      <c r="Q104" s="77">
        <v>420</v>
      </c>
      <c r="R104" s="78">
        <v>420</v>
      </c>
      <c r="S104" s="39"/>
    </row>
    <row r="105" spans="1:19" s="40" customFormat="1" ht="41.25" customHeight="1">
      <c r="A105" s="317"/>
      <c r="B105" s="340"/>
      <c r="C105" s="357"/>
      <c r="D105" s="357"/>
      <c r="E105" s="2" t="s">
        <v>118</v>
      </c>
      <c r="F105" s="79">
        <v>7660</v>
      </c>
      <c r="G105" s="77">
        <v>930</v>
      </c>
      <c r="H105" s="77">
        <v>930</v>
      </c>
      <c r="I105" s="77">
        <v>930</v>
      </c>
      <c r="J105" s="77">
        <v>230</v>
      </c>
      <c r="K105" s="77">
        <v>230</v>
      </c>
      <c r="L105" s="77">
        <v>230</v>
      </c>
      <c r="M105" s="77">
        <v>230</v>
      </c>
      <c r="N105" s="77">
        <v>230</v>
      </c>
      <c r="O105" s="77">
        <v>930</v>
      </c>
      <c r="P105" s="77">
        <v>930</v>
      </c>
      <c r="Q105" s="77">
        <v>930</v>
      </c>
      <c r="R105" s="78">
        <v>930</v>
      </c>
      <c r="S105" s="39"/>
    </row>
    <row r="106" spans="1:19" s="40" customFormat="1" ht="54.75" customHeight="1">
      <c r="A106" s="317"/>
      <c r="B106" s="342"/>
      <c r="C106" s="3">
        <v>2320</v>
      </c>
      <c r="D106" s="5" t="s">
        <v>88</v>
      </c>
      <c r="E106" s="1" t="s">
        <v>71</v>
      </c>
      <c r="F106" s="49">
        <v>729763</v>
      </c>
      <c r="G106" s="52">
        <v>68738</v>
      </c>
      <c r="H106" s="52">
        <v>61254</v>
      </c>
      <c r="I106" s="52">
        <v>60427</v>
      </c>
      <c r="J106" s="52">
        <v>60427</v>
      </c>
      <c r="K106" s="52">
        <v>60427</v>
      </c>
      <c r="L106" s="52">
        <v>60427</v>
      </c>
      <c r="M106" s="52">
        <v>60427</v>
      </c>
      <c r="N106" s="52">
        <v>60427</v>
      </c>
      <c r="O106" s="52">
        <v>60427</v>
      </c>
      <c r="P106" s="52">
        <v>60427</v>
      </c>
      <c r="Q106" s="52">
        <v>60427</v>
      </c>
      <c r="R106" s="53">
        <v>55928</v>
      </c>
      <c r="S106" s="39"/>
    </row>
    <row r="107" spans="1:19" s="40" customFormat="1" ht="22.5" customHeight="1">
      <c r="A107" s="317"/>
      <c r="B107" s="346">
        <v>85202</v>
      </c>
      <c r="C107" s="27"/>
      <c r="D107" s="14" t="s">
        <v>47</v>
      </c>
      <c r="E107" s="27"/>
      <c r="F107" s="45">
        <v>10075252</v>
      </c>
      <c r="G107" s="50">
        <v>722571</v>
      </c>
      <c r="H107" s="50">
        <v>1406753</v>
      </c>
      <c r="I107" s="50">
        <v>792895</v>
      </c>
      <c r="J107" s="50">
        <v>792895</v>
      </c>
      <c r="K107" s="50">
        <v>792895</v>
      </c>
      <c r="L107" s="50">
        <v>792895</v>
      </c>
      <c r="M107" s="50">
        <v>792895</v>
      </c>
      <c r="N107" s="50">
        <v>793895</v>
      </c>
      <c r="O107" s="50">
        <v>794895</v>
      </c>
      <c r="P107" s="50">
        <v>794895</v>
      </c>
      <c r="Q107" s="50">
        <v>795895</v>
      </c>
      <c r="R107" s="51">
        <v>801873</v>
      </c>
      <c r="S107" s="39"/>
    </row>
    <row r="108" spans="1:19" s="40" customFormat="1" ht="24" customHeight="1">
      <c r="A108" s="317"/>
      <c r="B108" s="346"/>
      <c r="C108" s="352">
        <v>750</v>
      </c>
      <c r="D108" s="344" t="s">
        <v>75</v>
      </c>
      <c r="E108" s="2" t="s">
        <v>99</v>
      </c>
      <c r="F108" s="49">
        <v>21806</v>
      </c>
      <c r="G108" s="52">
        <v>117</v>
      </c>
      <c r="H108" s="52">
        <v>1510</v>
      </c>
      <c r="I108" s="52">
        <v>1510</v>
      </c>
      <c r="J108" s="52">
        <v>1510</v>
      </c>
      <c r="K108" s="52">
        <v>1510</v>
      </c>
      <c r="L108" s="52">
        <v>1510</v>
      </c>
      <c r="M108" s="52">
        <v>1510</v>
      </c>
      <c r="N108" s="52">
        <v>1510</v>
      </c>
      <c r="O108" s="52">
        <v>1510</v>
      </c>
      <c r="P108" s="52">
        <v>1510</v>
      </c>
      <c r="Q108" s="52">
        <v>1510</v>
      </c>
      <c r="R108" s="53">
        <v>6589</v>
      </c>
      <c r="S108" s="39"/>
    </row>
    <row r="109" spans="1:19" s="40" customFormat="1" ht="41.25" customHeight="1">
      <c r="A109" s="317"/>
      <c r="B109" s="346"/>
      <c r="C109" s="324"/>
      <c r="D109" s="324"/>
      <c r="E109" s="31" t="s">
        <v>100</v>
      </c>
      <c r="F109" s="79">
        <v>1406</v>
      </c>
      <c r="G109" s="77">
        <v>117</v>
      </c>
      <c r="H109" s="77">
        <v>117</v>
      </c>
      <c r="I109" s="77">
        <v>117</v>
      </c>
      <c r="J109" s="77">
        <v>117</v>
      </c>
      <c r="K109" s="77">
        <v>117</v>
      </c>
      <c r="L109" s="77">
        <v>117</v>
      </c>
      <c r="M109" s="77">
        <v>117</v>
      </c>
      <c r="N109" s="77">
        <v>117</v>
      </c>
      <c r="O109" s="77">
        <v>117</v>
      </c>
      <c r="P109" s="77">
        <v>117</v>
      </c>
      <c r="Q109" s="77">
        <v>117</v>
      </c>
      <c r="R109" s="78">
        <v>119</v>
      </c>
      <c r="S109" s="39"/>
    </row>
    <row r="110" spans="1:19" s="40" customFormat="1" ht="42" customHeight="1">
      <c r="A110" s="317"/>
      <c r="B110" s="346"/>
      <c r="C110" s="325"/>
      <c r="D110" s="325"/>
      <c r="E110" s="2" t="s">
        <v>101</v>
      </c>
      <c r="F110" s="79">
        <v>20400</v>
      </c>
      <c r="G110" s="77">
        <v>0</v>
      </c>
      <c r="H110" s="77">
        <v>1393</v>
      </c>
      <c r="I110" s="77">
        <v>1393</v>
      </c>
      <c r="J110" s="77">
        <v>1393</v>
      </c>
      <c r="K110" s="77">
        <v>1393</v>
      </c>
      <c r="L110" s="77">
        <v>1393</v>
      </c>
      <c r="M110" s="77">
        <v>1393</v>
      </c>
      <c r="N110" s="77">
        <v>1393</v>
      </c>
      <c r="O110" s="77">
        <v>1393</v>
      </c>
      <c r="P110" s="77">
        <v>1393</v>
      </c>
      <c r="Q110" s="77">
        <v>1393</v>
      </c>
      <c r="R110" s="78">
        <v>6470</v>
      </c>
      <c r="S110" s="39"/>
    </row>
    <row r="111" spans="1:19" s="40" customFormat="1" ht="20.25" customHeight="1">
      <c r="A111" s="317"/>
      <c r="B111" s="346"/>
      <c r="C111" s="348">
        <v>830</v>
      </c>
      <c r="D111" s="355" t="s">
        <v>14</v>
      </c>
      <c r="E111" s="2" t="s">
        <v>99</v>
      </c>
      <c r="F111" s="49">
        <v>1577346</v>
      </c>
      <c r="G111" s="52">
        <v>129694</v>
      </c>
      <c r="H111" s="52">
        <v>129614</v>
      </c>
      <c r="I111" s="52">
        <v>130614</v>
      </c>
      <c r="J111" s="52">
        <v>130614</v>
      </c>
      <c r="K111" s="52">
        <v>130614</v>
      </c>
      <c r="L111" s="52">
        <v>130614</v>
      </c>
      <c r="M111" s="52">
        <v>130614</v>
      </c>
      <c r="N111" s="52">
        <v>131614</v>
      </c>
      <c r="O111" s="52">
        <v>132614</v>
      </c>
      <c r="P111" s="52">
        <v>132614</v>
      </c>
      <c r="Q111" s="52">
        <v>133614</v>
      </c>
      <c r="R111" s="53">
        <v>134512</v>
      </c>
      <c r="S111" s="39"/>
    </row>
    <row r="112" spans="1:19" s="40" customFormat="1" ht="39" customHeight="1">
      <c r="A112" s="317"/>
      <c r="B112" s="346"/>
      <c r="C112" s="349"/>
      <c r="D112" s="359"/>
      <c r="E112" s="2" t="s">
        <v>100</v>
      </c>
      <c r="F112" s="79">
        <v>514275</v>
      </c>
      <c r="G112" s="77">
        <v>42858</v>
      </c>
      <c r="H112" s="77">
        <v>42858</v>
      </c>
      <c r="I112" s="77">
        <v>42858</v>
      </c>
      <c r="J112" s="77">
        <v>42858</v>
      </c>
      <c r="K112" s="77">
        <v>42858</v>
      </c>
      <c r="L112" s="77">
        <v>42858</v>
      </c>
      <c r="M112" s="77">
        <v>42858</v>
      </c>
      <c r="N112" s="77">
        <v>42858</v>
      </c>
      <c r="O112" s="77">
        <v>42858</v>
      </c>
      <c r="P112" s="77">
        <v>42858</v>
      </c>
      <c r="Q112" s="77">
        <v>42858</v>
      </c>
      <c r="R112" s="78">
        <v>42837</v>
      </c>
      <c r="S112" s="39"/>
    </row>
    <row r="113" spans="1:19" s="40" customFormat="1" ht="42.75" customHeight="1">
      <c r="A113" s="317"/>
      <c r="B113" s="346"/>
      <c r="C113" s="349"/>
      <c r="D113" s="359"/>
      <c r="E113" s="17" t="s">
        <v>101</v>
      </c>
      <c r="F113" s="89">
        <v>670000</v>
      </c>
      <c r="G113" s="90">
        <v>54080</v>
      </c>
      <c r="H113" s="90">
        <v>54000</v>
      </c>
      <c r="I113" s="90">
        <v>55000</v>
      </c>
      <c r="J113" s="90">
        <v>55000</v>
      </c>
      <c r="K113" s="90">
        <v>55000</v>
      </c>
      <c r="L113" s="90">
        <v>55000</v>
      </c>
      <c r="M113" s="90">
        <v>55000</v>
      </c>
      <c r="N113" s="90">
        <v>56000</v>
      </c>
      <c r="O113" s="90">
        <v>57000</v>
      </c>
      <c r="P113" s="90">
        <v>57000</v>
      </c>
      <c r="Q113" s="90">
        <v>58000</v>
      </c>
      <c r="R113" s="91">
        <v>58920</v>
      </c>
      <c r="S113" s="39"/>
    </row>
    <row r="114" spans="1:24" s="40" customFormat="1" ht="43.5" customHeight="1">
      <c r="A114" s="317"/>
      <c r="B114" s="346"/>
      <c r="C114" s="358"/>
      <c r="D114" s="315"/>
      <c r="E114" s="2" t="s">
        <v>102</v>
      </c>
      <c r="F114" s="88">
        <v>393071</v>
      </c>
      <c r="G114" s="77">
        <v>32756</v>
      </c>
      <c r="H114" s="92">
        <v>32756</v>
      </c>
      <c r="I114" s="92">
        <v>32756</v>
      </c>
      <c r="J114" s="92">
        <v>32756</v>
      </c>
      <c r="K114" s="92">
        <v>32756</v>
      </c>
      <c r="L114" s="92">
        <v>32756</v>
      </c>
      <c r="M114" s="92">
        <v>32756</v>
      </c>
      <c r="N114" s="92">
        <v>32756</v>
      </c>
      <c r="O114" s="92">
        <v>32756</v>
      </c>
      <c r="P114" s="92">
        <v>32756</v>
      </c>
      <c r="Q114" s="92">
        <v>32756</v>
      </c>
      <c r="R114" s="107">
        <v>32755</v>
      </c>
      <c r="S114" s="73"/>
      <c r="T114" s="74"/>
      <c r="U114" s="74"/>
      <c r="V114" s="74"/>
      <c r="W114" s="74"/>
      <c r="X114" s="74"/>
    </row>
    <row r="115" spans="1:19" s="40" customFormat="1" ht="37.5" customHeight="1">
      <c r="A115" s="317"/>
      <c r="B115" s="346"/>
      <c r="C115" s="3">
        <v>2130</v>
      </c>
      <c r="D115" s="6" t="s">
        <v>89</v>
      </c>
      <c r="E115" s="3" t="s">
        <v>112</v>
      </c>
      <c r="F115" s="49">
        <v>8476100</v>
      </c>
      <c r="G115" s="52">
        <v>592760</v>
      </c>
      <c r="H115" s="52">
        <v>1275629</v>
      </c>
      <c r="I115" s="52">
        <v>660771</v>
      </c>
      <c r="J115" s="52">
        <v>660771</v>
      </c>
      <c r="K115" s="52">
        <v>660771</v>
      </c>
      <c r="L115" s="52">
        <v>660771</v>
      </c>
      <c r="M115" s="52">
        <v>660771</v>
      </c>
      <c r="N115" s="52">
        <v>660771</v>
      </c>
      <c r="O115" s="52">
        <v>660771</v>
      </c>
      <c r="P115" s="52">
        <v>660771</v>
      </c>
      <c r="Q115" s="52">
        <v>660771</v>
      </c>
      <c r="R115" s="53">
        <v>660772</v>
      </c>
      <c r="S115" s="39"/>
    </row>
    <row r="116" spans="1:19" s="40" customFormat="1" ht="22.5" customHeight="1">
      <c r="A116" s="317"/>
      <c r="B116" s="346">
        <v>85204</v>
      </c>
      <c r="C116" s="27"/>
      <c r="D116" s="14" t="s">
        <v>48</v>
      </c>
      <c r="E116" s="27"/>
      <c r="F116" s="45">
        <v>214410</v>
      </c>
      <c r="G116" s="50">
        <v>17000</v>
      </c>
      <c r="H116" s="50">
        <v>17900</v>
      </c>
      <c r="I116" s="50">
        <v>17900</v>
      </c>
      <c r="J116" s="50">
        <v>17950</v>
      </c>
      <c r="K116" s="50">
        <v>17950</v>
      </c>
      <c r="L116" s="50">
        <v>17950</v>
      </c>
      <c r="M116" s="50">
        <v>17950</v>
      </c>
      <c r="N116" s="50">
        <v>17950</v>
      </c>
      <c r="O116" s="50">
        <v>17950</v>
      </c>
      <c r="P116" s="50">
        <v>17950</v>
      </c>
      <c r="Q116" s="50">
        <v>17950</v>
      </c>
      <c r="R116" s="51">
        <v>18010</v>
      </c>
      <c r="S116" s="39"/>
    </row>
    <row r="117" spans="1:19" s="40" customFormat="1" ht="61.5" customHeight="1">
      <c r="A117" s="303"/>
      <c r="B117" s="319"/>
      <c r="C117" s="12">
        <v>2320</v>
      </c>
      <c r="D117" s="26" t="s">
        <v>115</v>
      </c>
      <c r="E117" s="12" t="s">
        <v>71</v>
      </c>
      <c r="F117" s="61">
        <v>214410</v>
      </c>
      <c r="G117" s="129">
        <v>17000</v>
      </c>
      <c r="H117" s="129">
        <v>17900</v>
      </c>
      <c r="I117" s="129">
        <v>17900</v>
      </c>
      <c r="J117" s="129">
        <v>17950</v>
      </c>
      <c r="K117" s="129">
        <v>17950</v>
      </c>
      <c r="L117" s="129">
        <v>17950</v>
      </c>
      <c r="M117" s="129">
        <v>17950</v>
      </c>
      <c r="N117" s="129">
        <v>17950</v>
      </c>
      <c r="O117" s="129">
        <v>17950</v>
      </c>
      <c r="P117" s="129">
        <v>17950</v>
      </c>
      <c r="Q117" s="129">
        <v>17950</v>
      </c>
      <c r="R117" s="130">
        <v>18010</v>
      </c>
      <c r="S117" s="39"/>
    </row>
    <row r="118" spans="1:19" s="40" customFormat="1" ht="35.25" customHeight="1">
      <c r="A118" s="350">
        <v>853</v>
      </c>
      <c r="B118" s="29"/>
      <c r="C118" s="29"/>
      <c r="D118" s="16" t="s">
        <v>49</v>
      </c>
      <c r="E118" s="29"/>
      <c r="F118" s="48">
        <v>379069</v>
      </c>
      <c r="G118" s="43">
        <v>43021</v>
      </c>
      <c r="H118" s="43">
        <v>55448</v>
      </c>
      <c r="I118" s="43">
        <v>55448</v>
      </c>
      <c r="J118" s="43">
        <v>25000</v>
      </c>
      <c r="K118" s="43">
        <v>25000</v>
      </c>
      <c r="L118" s="43">
        <v>25000</v>
      </c>
      <c r="M118" s="43">
        <v>25000</v>
      </c>
      <c r="N118" s="43">
        <v>25000</v>
      </c>
      <c r="O118" s="43">
        <v>25000</v>
      </c>
      <c r="P118" s="43">
        <v>25000</v>
      </c>
      <c r="Q118" s="43">
        <v>25000</v>
      </c>
      <c r="R118" s="44">
        <v>25152</v>
      </c>
      <c r="S118" s="39"/>
    </row>
    <row r="119" spans="1:19" s="40" customFormat="1" ht="16.5" customHeight="1">
      <c r="A119" s="351"/>
      <c r="B119" s="346">
        <v>85333</v>
      </c>
      <c r="C119" s="27"/>
      <c r="D119" s="14" t="s">
        <v>50</v>
      </c>
      <c r="E119" s="27"/>
      <c r="F119" s="45">
        <v>379069</v>
      </c>
      <c r="G119" s="50">
        <v>43021</v>
      </c>
      <c r="H119" s="50">
        <v>55448</v>
      </c>
      <c r="I119" s="50">
        <v>55448</v>
      </c>
      <c r="J119" s="50">
        <v>25000</v>
      </c>
      <c r="K119" s="50">
        <v>25000</v>
      </c>
      <c r="L119" s="50">
        <v>25000</v>
      </c>
      <c r="M119" s="50">
        <v>25000</v>
      </c>
      <c r="N119" s="50">
        <v>25000</v>
      </c>
      <c r="O119" s="50">
        <v>25000</v>
      </c>
      <c r="P119" s="50">
        <v>25000</v>
      </c>
      <c r="Q119" s="50">
        <v>25000</v>
      </c>
      <c r="R119" s="51">
        <v>25152</v>
      </c>
      <c r="S119" s="39"/>
    </row>
    <row r="120" spans="1:32" s="40" customFormat="1" ht="27" customHeight="1">
      <c r="A120" s="351"/>
      <c r="B120" s="343"/>
      <c r="C120" s="19" t="s">
        <v>113</v>
      </c>
      <c r="D120" s="5" t="s">
        <v>22</v>
      </c>
      <c r="E120" s="2" t="s">
        <v>96</v>
      </c>
      <c r="F120" s="49">
        <v>86400</v>
      </c>
      <c r="G120" s="52">
        <v>7200</v>
      </c>
      <c r="H120" s="52">
        <v>7200</v>
      </c>
      <c r="I120" s="52">
        <v>7200</v>
      </c>
      <c r="J120" s="52">
        <v>7200</v>
      </c>
      <c r="K120" s="52">
        <v>7200</v>
      </c>
      <c r="L120" s="52">
        <v>7200</v>
      </c>
      <c r="M120" s="52">
        <v>7200</v>
      </c>
      <c r="N120" s="52">
        <v>7200</v>
      </c>
      <c r="O120" s="52">
        <v>7200</v>
      </c>
      <c r="P120" s="52">
        <v>7200</v>
      </c>
      <c r="Q120" s="52">
        <v>7200</v>
      </c>
      <c r="R120" s="53">
        <v>7200</v>
      </c>
      <c r="S120" s="73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</row>
    <row r="121" spans="1:32" s="40" customFormat="1" ht="66.75" customHeight="1">
      <c r="A121" s="351"/>
      <c r="B121" s="343"/>
      <c r="C121" s="3">
        <v>2690</v>
      </c>
      <c r="D121" s="5" t="s">
        <v>90</v>
      </c>
      <c r="E121" s="1" t="s">
        <v>71</v>
      </c>
      <c r="F121" s="49">
        <v>213752</v>
      </c>
      <c r="G121" s="52">
        <v>17800</v>
      </c>
      <c r="H121" s="52">
        <v>17800</v>
      </c>
      <c r="I121" s="52">
        <v>17800</v>
      </c>
      <c r="J121" s="52">
        <v>17800</v>
      </c>
      <c r="K121" s="52">
        <v>17800</v>
      </c>
      <c r="L121" s="52">
        <v>17800</v>
      </c>
      <c r="M121" s="52">
        <v>17800</v>
      </c>
      <c r="N121" s="52">
        <v>17800</v>
      </c>
      <c r="O121" s="52">
        <v>17800</v>
      </c>
      <c r="P121" s="52">
        <v>17800</v>
      </c>
      <c r="Q121" s="52">
        <v>17800</v>
      </c>
      <c r="R121" s="53">
        <v>17952</v>
      </c>
      <c r="S121" s="73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</row>
    <row r="122" spans="1:32" s="40" customFormat="1" ht="63.75" customHeight="1">
      <c r="A122" s="351"/>
      <c r="B122" s="343"/>
      <c r="C122" s="3">
        <v>2708</v>
      </c>
      <c r="D122" s="5" t="s">
        <v>92</v>
      </c>
      <c r="E122" s="1" t="s">
        <v>71</v>
      </c>
      <c r="F122" s="49">
        <v>78917</v>
      </c>
      <c r="G122" s="52">
        <v>18021</v>
      </c>
      <c r="H122" s="52">
        <v>30448</v>
      </c>
      <c r="I122" s="52">
        <v>30448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93">
        <v>0</v>
      </c>
      <c r="S122" s="73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</row>
    <row r="123" spans="1:19" s="40" customFormat="1" ht="29.25" customHeight="1">
      <c r="A123" s="304">
        <v>854</v>
      </c>
      <c r="B123" s="29"/>
      <c r="C123" s="29"/>
      <c r="D123" s="16" t="s">
        <v>51</v>
      </c>
      <c r="E123" s="29"/>
      <c r="F123" s="94">
        <v>1150996</v>
      </c>
      <c r="G123" s="43">
        <v>37157</v>
      </c>
      <c r="H123" s="43">
        <v>46588</v>
      </c>
      <c r="I123" s="43">
        <v>369241</v>
      </c>
      <c r="J123" s="43">
        <v>49509</v>
      </c>
      <c r="K123" s="43">
        <v>47272</v>
      </c>
      <c r="L123" s="43">
        <v>363134</v>
      </c>
      <c r="M123" s="43">
        <v>29632</v>
      </c>
      <c r="N123" s="43">
        <v>21573</v>
      </c>
      <c r="O123" s="43">
        <v>37067</v>
      </c>
      <c r="P123" s="43">
        <v>40925</v>
      </c>
      <c r="Q123" s="43">
        <v>41525</v>
      </c>
      <c r="R123" s="44">
        <v>67373</v>
      </c>
      <c r="S123" s="39"/>
    </row>
    <row r="124" spans="1:19" s="65" customFormat="1" ht="32.25" customHeight="1" thickBot="1">
      <c r="A124" s="305"/>
      <c r="B124" s="108">
        <v>85406</v>
      </c>
      <c r="C124" s="127"/>
      <c r="D124" s="128" t="s">
        <v>52</v>
      </c>
      <c r="E124" s="127"/>
      <c r="F124" s="145">
        <v>29240</v>
      </c>
      <c r="G124" s="59">
        <v>1827</v>
      </c>
      <c r="H124" s="59">
        <v>2607</v>
      </c>
      <c r="I124" s="59">
        <v>2407</v>
      </c>
      <c r="J124" s="59">
        <v>2607</v>
      </c>
      <c r="K124" s="59">
        <v>2407</v>
      </c>
      <c r="L124" s="59">
        <v>2607</v>
      </c>
      <c r="M124" s="59">
        <v>2407</v>
      </c>
      <c r="N124" s="59">
        <v>2407</v>
      </c>
      <c r="O124" s="59">
        <v>2407</v>
      </c>
      <c r="P124" s="59">
        <v>2407</v>
      </c>
      <c r="Q124" s="59">
        <v>2543</v>
      </c>
      <c r="R124" s="60">
        <v>2607</v>
      </c>
      <c r="S124" s="64"/>
    </row>
    <row r="125" spans="1:19" s="132" customFormat="1" ht="28.5" customHeight="1" thickBot="1">
      <c r="A125" s="136" t="s">
        <v>0</v>
      </c>
      <c r="B125" s="135" t="s">
        <v>1</v>
      </c>
      <c r="C125" s="8" t="s">
        <v>2</v>
      </c>
      <c r="D125" s="8" t="s">
        <v>3</v>
      </c>
      <c r="E125" s="8" t="s">
        <v>69</v>
      </c>
      <c r="F125" s="21" t="s">
        <v>4</v>
      </c>
      <c r="G125" s="22" t="s">
        <v>57</v>
      </c>
      <c r="H125" s="22" t="s">
        <v>58</v>
      </c>
      <c r="I125" s="22" t="s">
        <v>59</v>
      </c>
      <c r="J125" s="38" t="s">
        <v>60</v>
      </c>
      <c r="K125" s="22" t="s">
        <v>61</v>
      </c>
      <c r="L125" s="22" t="s">
        <v>62</v>
      </c>
      <c r="M125" s="22" t="s">
        <v>63</v>
      </c>
      <c r="N125" s="22" t="s">
        <v>64</v>
      </c>
      <c r="O125" s="22" t="s">
        <v>65</v>
      </c>
      <c r="P125" s="22" t="s">
        <v>66</v>
      </c>
      <c r="Q125" s="22" t="s">
        <v>67</v>
      </c>
      <c r="R125" s="23" t="s">
        <v>68</v>
      </c>
      <c r="S125" s="131"/>
    </row>
    <row r="126" spans="1:19" s="67" customFormat="1" ht="24" customHeight="1">
      <c r="A126" s="316">
        <v>854</v>
      </c>
      <c r="B126" s="340">
        <v>85406</v>
      </c>
      <c r="C126" s="352">
        <v>750</v>
      </c>
      <c r="D126" s="355" t="s">
        <v>75</v>
      </c>
      <c r="E126" s="109" t="s">
        <v>99</v>
      </c>
      <c r="F126" s="123">
        <v>29240</v>
      </c>
      <c r="G126" s="124">
        <v>1827</v>
      </c>
      <c r="H126" s="124">
        <v>2607</v>
      </c>
      <c r="I126" s="124">
        <v>2407</v>
      </c>
      <c r="J126" s="124">
        <v>2607</v>
      </c>
      <c r="K126" s="124">
        <v>2407</v>
      </c>
      <c r="L126" s="124">
        <v>2607</v>
      </c>
      <c r="M126" s="124">
        <v>2407</v>
      </c>
      <c r="N126" s="124">
        <v>2407</v>
      </c>
      <c r="O126" s="124">
        <v>2407</v>
      </c>
      <c r="P126" s="124">
        <v>2407</v>
      </c>
      <c r="Q126" s="124">
        <v>2543</v>
      </c>
      <c r="R126" s="146">
        <v>2607</v>
      </c>
      <c r="S126" s="66"/>
    </row>
    <row r="127" spans="1:19" s="40" customFormat="1" ht="52.5" customHeight="1">
      <c r="A127" s="317"/>
      <c r="B127" s="340"/>
      <c r="C127" s="353"/>
      <c r="D127" s="359"/>
      <c r="E127" s="2" t="s">
        <v>109</v>
      </c>
      <c r="F127" s="79">
        <v>21716</v>
      </c>
      <c r="G127" s="77">
        <v>1200</v>
      </c>
      <c r="H127" s="77">
        <v>1980</v>
      </c>
      <c r="I127" s="77">
        <v>1780</v>
      </c>
      <c r="J127" s="77">
        <v>1980</v>
      </c>
      <c r="K127" s="77">
        <v>1780</v>
      </c>
      <c r="L127" s="77">
        <v>1980</v>
      </c>
      <c r="M127" s="77">
        <v>1780</v>
      </c>
      <c r="N127" s="77">
        <v>1780</v>
      </c>
      <c r="O127" s="77">
        <v>1780</v>
      </c>
      <c r="P127" s="77">
        <v>1780</v>
      </c>
      <c r="Q127" s="77">
        <v>1916</v>
      </c>
      <c r="R127" s="78">
        <v>1980</v>
      </c>
      <c r="S127" s="39"/>
    </row>
    <row r="128" spans="1:19" s="40" customFormat="1" ht="57" customHeight="1">
      <c r="A128" s="317"/>
      <c r="B128" s="342"/>
      <c r="C128" s="354"/>
      <c r="D128" s="315"/>
      <c r="E128" s="2" t="s">
        <v>110</v>
      </c>
      <c r="F128" s="79">
        <v>7524</v>
      </c>
      <c r="G128" s="77">
        <v>627</v>
      </c>
      <c r="H128" s="77">
        <v>627</v>
      </c>
      <c r="I128" s="77">
        <v>627</v>
      </c>
      <c r="J128" s="77">
        <v>627</v>
      </c>
      <c r="K128" s="77">
        <v>627</v>
      </c>
      <c r="L128" s="77">
        <v>627</v>
      </c>
      <c r="M128" s="77">
        <v>627</v>
      </c>
      <c r="N128" s="77">
        <v>627</v>
      </c>
      <c r="O128" s="77">
        <v>627</v>
      </c>
      <c r="P128" s="77">
        <v>627</v>
      </c>
      <c r="Q128" s="77">
        <v>627</v>
      </c>
      <c r="R128" s="78">
        <v>627</v>
      </c>
      <c r="S128" s="39"/>
    </row>
    <row r="129" spans="1:19" s="40" customFormat="1" ht="21.75" customHeight="1">
      <c r="A129" s="317"/>
      <c r="B129" s="339">
        <v>85407</v>
      </c>
      <c r="C129" s="27"/>
      <c r="D129" s="14" t="s">
        <v>53</v>
      </c>
      <c r="E129" s="27"/>
      <c r="F129" s="45">
        <v>7000</v>
      </c>
      <c r="G129" s="50">
        <v>650</v>
      </c>
      <c r="H129" s="50">
        <v>1322</v>
      </c>
      <c r="I129" s="50">
        <v>1010</v>
      </c>
      <c r="J129" s="50">
        <v>566</v>
      </c>
      <c r="K129" s="50">
        <v>366</v>
      </c>
      <c r="L129" s="50">
        <v>610</v>
      </c>
      <c r="M129" s="50">
        <v>610</v>
      </c>
      <c r="N129" s="50">
        <v>366</v>
      </c>
      <c r="O129" s="50">
        <v>366</v>
      </c>
      <c r="P129" s="50">
        <v>402</v>
      </c>
      <c r="Q129" s="50">
        <v>366</v>
      </c>
      <c r="R129" s="51">
        <v>366</v>
      </c>
      <c r="S129" s="39"/>
    </row>
    <row r="130" spans="1:19" s="40" customFormat="1" ht="72" customHeight="1">
      <c r="A130" s="317"/>
      <c r="B130" s="340"/>
      <c r="C130" s="17">
        <v>750</v>
      </c>
      <c r="D130" s="10" t="s">
        <v>75</v>
      </c>
      <c r="E130" s="17" t="s">
        <v>111</v>
      </c>
      <c r="F130" s="61">
        <v>7000</v>
      </c>
      <c r="G130" s="62">
        <v>650</v>
      </c>
      <c r="H130" s="62">
        <v>1322</v>
      </c>
      <c r="I130" s="62">
        <v>1010</v>
      </c>
      <c r="J130" s="62">
        <v>566</v>
      </c>
      <c r="K130" s="62">
        <v>366</v>
      </c>
      <c r="L130" s="62">
        <v>610</v>
      </c>
      <c r="M130" s="62">
        <v>610</v>
      </c>
      <c r="N130" s="62">
        <v>366</v>
      </c>
      <c r="O130" s="62">
        <v>366</v>
      </c>
      <c r="P130" s="62">
        <v>402</v>
      </c>
      <c r="Q130" s="62">
        <v>366</v>
      </c>
      <c r="R130" s="63">
        <v>366</v>
      </c>
      <c r="S130" s="39"/>
    </row>
    <row r="131" spans="1:33" s="40" customFormat="1" ht="21.75" customHeight="1">
      <c r="A131" s="317"/>
      <c r="B131" s="346">
        <v>85410</v>
      </c>
      <c r="C131" s="27"/>
      <c r="D131" s="14" t="s">
        <v>54</v>
      </c>
      <c r="E131" s="27"/>
      <c r="F131" s="45">
        <v>204241</v>
      </c>
      <c r="G131" s="50">
        <v>10390</v>
      </c>
      <c r="H131" s="50">
        <v>21359</v>
      </c>
      <c r="I131" s="50">
        <v>23621</v>
      </c>
      <c r="J131" s="50">
        <v>25486</v>
      </c>
      <c r="K131" s="50">
        <v>23714</v>
      </c>
      <c r="L131" s="50">
        <v>23715</v>
      </c>
      <c r="M131" s="50">
        <v>9915</v>
      </c>
      <c r="N131" s="50">
        <v>2100</v>
      </c>
      <c r="O131" s="50">
        <v>13494</v>
      </c>
      <c r="P131" s="50">
        <v>17016</v>
      </c>
      <c r="Q131" s="50">
        <v>17016</v>
      </c>
      <c r="R131" s="51">
        <v>16415</v>
      </c>
      <c r="S131" s="82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</row>
    <row r="132" spans="1:53" s="40" customFormat="1" ht="42" customHeight="1">
      <c r="A132" s="317"/>
      <c r="B132" s="347"/>
      <c r="C132" s="2">
        <v>690</v>
      </c>
      <c r="D132" s="5" t="s">
        <v>11</v>
      </c>
      <c r="E132" s="2" t="s">
        <v>104</v>
      </c>
      <c r="F132" s="49">
        <v>72320</v>
      </c>
      <c r="G132" s="52">
        <v>58</v>
      </c>
      <c r="H132" s="52">
        <v>2856</v>
      </c>
      <c r="I132" s="52">
        <v>6941</v>
      </c>
      <c r="J132" s="52">
        <v>6941</v>
      </c>
      <c r="K132" s="52">
        <v>6941</v>
      </c>
      <c r="L132" s="52">
        <v>6941</v>
      </c>
      <c r="M132" s="52">
        <v>6941</v>
      </c>
      <c r="N132" s="52">
        <v>1000</v>
      </c>
      <c r="O132" s="52">
        <v>6000</v>
      </c>
      <c r="P132" s="52">
        <v>9234</v>
      </c>
      <c r="Q132" s="52">
        <v>9234</v>
      </c>
      <c r="R132" s="53">
        <v>9233</v>
      </c>
      <c r="S132" s="73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</row>
    <row r="133" spans="1:53" s="40" customFormat="1" ht="75.75" customHeight="1">
      <c r="A133" s="317"/>
      <c r="B133" s="347"/>
      <c r="C133" s="4">
        <v>750</v>
      </c>
      <c r="D133" s="6" t="s">
        <v>75</v>
      </c>
      <c r="E133" s="2" t="s">
        <v>106</v>
      </c>
      <c r="F133" s="49">
        <v>13200</v>
      </c>
      <c r="G133" s="52">
        <v>1084</v>
      </c>
      <c r="H133" s="52">
        <v>1716</v>
      </c>
      <c r="I133" s="52">
        <v>1100</v>
      </c>
      <c r="J133" s="52">
        <v>1100</v>
      </c>
      <c r="K133" s="52">
        <v>1100</v>
      </c>
      <c r="L133" s="52">
        <v>1100</v>
      </c>
      <c r="M133" s="52">
        <v>1100</v>
      </c>
      <c r="N133" s="52">
        <v>1100</v>
      </c>
      <c r="O133" s="52">
        <v>1100</v>
      </c>
      <c r="P133" s="52">
        <v>1100</v>
      </c>
      <c r="Q133" s="52">
        <v>1100</v>
      </c>
      <c r="R133" s="53">
        <v>500</v>
      </c>
      <c r="S133" s="73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</row>
    <row r="134" spans="1:53" s="40" customFormat="1" ht="18.75" customHeight="1">
      <c r="A134" s="317"/>
      <c r="B134" s="347"/>
      <c r="C134" s="348">
        <v>830</v>
      </c>
      <c r="D134" s="344" t="s">
        <v>14</v>
      </c>
      <c r="E134" s="2" t="s">
        <v>99</v>
      </c>
      <c r="F134" s="49">
        <v>113721</v>
      </c>
      <c r="G134" s="52">
        <v>7720</v>
      </c>
      <c r="H134" s="52">
        <v>16787</v>
      </c>
      <c r="I134" s="52">
        <v>15580</v>
      </c>
      <c r="J134" s="52">
        <v>15673</v>
      </c>
      <c r="K134" s="52">
        <v>15673</v>
      </c>
      <c r="L134" s="52">
        <v>15674</v>
      </c>
      <c r="M134" s="52">
        <v>174</v>
      </c>
      <c r="N134" s="52">
        <v>0</v>
      </c>
      <c r="O134" s="52">
        <v>6394</v>
      </c>
      <c r="P134" s="52">
        <v>6682</v>
      </c>
      <c r="Q134" s="52">
        <v>6682</v>
      </c>
      <c r="R134" s="118">
        <v>6682</v>
      </c>
      <c r="S134" s="73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</row>
    <row r="135" spans="1:19" s="40" customFormat="1" ht="41.25" customHeight="1">
      <c r="A135" s="317"/>
      <c r="B135" s="347"/>
      <c r="C135" s="349"/>
      <c r="D135" s="345"/>
      <c r="E135" s="2" t="s">
        <v>103</v>
      </c>
      <c r="F135" s="79">
        <v>1728</v>
      </c>
      <c r="G135" s="77">
        <v>0</v>
      </c>
      <c r="H135" s="77">
        <v>87</v>
      </c>
      <c r="I135" s="77">
        <v>80</v>
      </c>
      <c r="J135" s="77">
        <v>173</v>
      </c>
      <c r="K135" s="77">
        <v>173</v>
      </c>
      <c r="L135" s="77">
        <v>174</v>
      </c>
      <c r="M135" s="77">
        <v>174</v>
      </c>
      <c r="N135" s="77">
        <v>0</v>
      </c>
      <c r="O135" s="77">
        <v>0</v>
      </c>
      <c r="P135" s="77">
        <v>289</v>
      </c>
      <c r="Q135" s="77">
        <v>289</v>
      </c>
      <c r="R135" s="78">
        <v>289</v>
      </c>
      <c r="S135" s="39"/>
    </row>
    <row r="136" spans="1:19" s="40" customFormat="1" ht="42.75" customHeight="1">
      <c r="A136" s="317"/>
      <c r="B136" s="347"/>
      <c r="C136" s="349"/>
      <c r="D136" s="345"/>
      <c r="E136" s="17" t="s">
        <v>106</v>
      </c>
      <c r="F136" s="89">
        <v>111993</v>
      </c>
      <c r="G136" s="90">
        <v>7720</v>
      </c>
      <c r="H136" s="90">
        <v>16700</v>
      </c>
      <c r="I136" s="90">
        <v>15500</v>
      </c>
      <c r="J136" s="90">
        <v>15500</v>
      </c>
      <c r="K136" s="90">
        <v>15500</v>
      </c>
      <c r="L136" s="90">
        <v>15500</v>
      </c>
      <c r="M136" s="90">
        <v>0</v>
      </c>
      <c r="N136" s="90">
        <v>0</v>
      </c>
      <c r="O136" s="90">
        <v>6394</v>
      </c>
      <c r="P136" s="90">
        <v>6393</v>
      </c>
      <c r="Q136" s="90">
        <v>6393</v>
      </c>
      <c r="R136" s="91">
        <v>6393</v>
      </c>
      <c r="S136" s="39"/>
    </row>
    <row r="137" spans="1:19" s="40" customFormat="1" ht="42.75" customHeight="1">
      <c r="A137" s="317"/>
      <c r="B137" s="347"/>
      <c r="C137" s="4">
        <v>970</v>
      </c>
      <c r="D137" s="6" t="s">
        <v>22</v>
      </c>
      <c r="E137" s="2" t="s">
        <v>106</v>
      </c>
      <c r="F137" s="87">
        <v>5000</v>
      </c>
      <c r="G137" s="52">
        <v>1528</v>
      </c>
      <c r="H137" s="52">
        <v>0</v>
      </c>
      <c r="I137" s="52">
        <v>0</v>
      </c>
      <c r="J137" s="52">
        <v>1772</v>
      </c>
      <c r="K137" s="52">
        <v>0</v>
      </c>
      <c r="L137" s="52">
        <v>0</v>
      </c>
      <c r="M137" s="52">
        <v>1700</v>
      </c>
      <c r="N137" s="52">
        <v>0</v>
      </c>
      <c r="O137" s="52">
        <v>0</v>
      </c>
      <c r="P137" s="52">
        <v>0</v>
      </c>
      <c r="Q137" s="52">
        <v>0</v>
      </c>
      <c r="R137" s="53">
        <v>0</v>
      </c>
      <c r="S137" s="39"/>
    </row>
    <row r="138" spans="1:34" s="40" customFormat="1" ht="21.75" customHeight="1">
      <c r="A138" s="317"/>
      <c r="B138" s="342">
        <v>85415</v>
      </c>
      <c r="C138" s="27"/>
      <c r="D138" s="14" t="s">
        <v>55</v>
      </c>
      <c r="E138" s="27"/>
      <c r="F138" s="45">
        <v>639005</v>
      </c>
      <c r="G138" s="50">
        <v>0</v>
      </c>
      <c r="H138" s="50">
        <v>0</v>
      </c>
      <c r="I138" s="50">
        <v>319503</v>
      </c>
      <c r="J138" s="50">
        <v>0</v>
      </c>
      <c r="K138" s="50">
        <v>0</v>
      </c>
      <c r="L138" s="50">
        <v>319502</v>
      </c>
      <c r="M138" s="50">
        <v>0</v>
      </c>
      <c r="N138" s="50">
        <v>0</v>
      </c>
      <c r="O138" s="50">
        <v>0</v>
      </c>
      <c r="P138" s="50">
        <v>0</v>
      </c>
      <c r="Q138" s="50">
        <v>0</v>
      </c>
      <c r="R138" s="51">
        <v>0</v>
      </c>
      <c r="S138" s="82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</row>
    <row r="139" spans="1:42" s="40" customFormat="1" ht="65.25" customHeight="1">
      <c r="A139" s="317"/>
      <c r="B139" s="343"/>
      <c r="C139" s="1">
        <v>2888</v>
      </c>
      <c r="D139" s="5" t="s">
        <v>86</v>
      </c>
      <c r="E139" s="12" t="s">
        <v>71</v>
      </c>
      <c r="F139" s="49">
        <v>434843</v>
      </c>
      <c r="G139" s="52">
        <v>0</v>
      </c>
      <c r="H139" s="52">
        <v>0</v>
      </c>
      <c r="I139" s="52">
        <v>217422</v>
      </c>
      <c r="J139" s="52">
        <v>0</v>
      </c>
      <c r="K139" s="52">
        <v>0</v>
      </c>
      <c r="L139" s="52">
        <v>217421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3">
        <v>0</v>
      </c>
      <c r="S139" s="73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</row>
    <row r="140" spans="1:42" s="40" customFormat="1" ht="70.5" customHeight="1">
      <c r="A140" s="317"/>
      <c r="B140" s="343"/>
      <c r="C140" s="3">
        <v>2889</v>
      </c>
      <c r="D140" s="5" t="s">
        <v>86</v>
      </c>
      <c r="E140" s="12" t="s">
        <v>71</v>
      </c>
      <c r="F140" s="49">
        <v>204162</v>
      </c>
      <c r="G140" s="52">
        <v>0</v>
      </c>
      <c r="H140" s="52">
        <v>0</v>
      </c>
      <c r="I140" s="52">
        <v>102081</v>
      </c>
      <c r="J140" s="52">
        <v>0</v>
      </c>
      <c r="K140" s="52">
        <v>0</v>
      </c>
      <c r="L140" s="52">
        <v>102081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3">
        <v>0</v>
      </c>
      <c r="S140" s="73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</row>
    <row r="141" spans="1:19" s="40" customFormat="1" ht="21.75" customHeight="1">
      <c r="A141" s="317"/>
      <c r="B141" s="339">
        <v>85495</v>
      </c>
      <c r="C141" s="27"/>
      <c r="D141" s="14" t="s">
        <v>56</v>
      </c>
      <c r="E141" s="27"/>
      <c r="F141" s="45">
        <v>271510</v>
      </c>
      <c r="G141" s="50">
        <v>24290</v>
      </c>
      <c r="H141" s="50">
        <v>21300</v>
      </c>
      <c r="I141" s="50">
        <v>22700</v>
      </c>
      <c r="J141" s="50">
        <v>20850</v>
      </c>
      <c r="K141" s="50">
        <v>20785</v>
      </c>
      <c r="L141" s="50">
        <v>16700</v>
      </c>
      <c r="M141" s="50">
        <v>16700</v>
      </c>
      <c r="N141" s="50">
        <v>16700</v>
      </c>
      <c r="O141" s="50">
        <v>20800</v>
      </c>
      <c r="P141" s="50">
        <v>21100</v>
      </c>
      <c r="Q141" s="50">
        <v>21600</v>
      </c>
      <c r="R141" s="51">
        <v>47985</v>
      </c>
      <c r="S141" s="39"/>
    </row>
    <row r="142" spans="1:19" s="96" customFormat="1" ht="28.5" customHeight="1">
      <c r="A142" s="317"/>
      <c r="B142" s="340"/>
      <c r="C142" s="2">
        <v>690</v>
      </c>
      <c r="D142" s="5" t="s">
        <v>11</v>
      </c>
      <c r="E142" s="17" t="s">
        <v>111</v>
      </c>
      <c r="F142" s="49">
        <v>500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200</v>
      </c>
      <c r="Q142" s="52">
        <v>200</v>
      </c>
      <c r="R142" s="53">
        <v>100</v>
      </c>
      <c r="S142" s="95"/>
    </row>
    <row r="143" spans="1:19" s="96" customFormat="1" ht="67.5" customHeight="1">
      <c r="A143" s="317"/>
      <c r="B143" s="340"/>
      <c r="C143" s="2">
        <v>750</v>
      </c>
      <c r="D143" s="5" t="s">
        <v>75</v>
      </c>
      <c r="E143" s="2" t="s">
        <v>111</v>
      </c>
      <c r="F143" s="49">
        <v>39500</v>
      </c>
      <c r="G143" s="52">
        <v>6065</v>
      </c>
      <c r="H143" s="52">
        <v>4000</v>
      </c>
      <c r="I143" s="52">
        <v>4000</v>
      </c>
      <c r="J143" s="52">
        <v>4000</v>
      </c>
      <c r="K143" s="52">
        <v>3935</v>
      </c>
      <c r="L143" s="52">
        <v>0</v>
      </c>
      <c r="M143" s="52">
        <v>0</v>
      </c>
      <c r="N143" s="52">
        <v>0</v>
      </c>
      <c r="O143" s="52">
        <v>4000</v>
      </c>
      <c r="P143" s="52">
        <v>4000</v>
      </c>
      <c r="Q143" s="52">
        <v>4500</v>
      </c>
      <c r="R143" s="53">
        <v>5000</v>
      </c>
      <c r="S143" s="95"/>
    </row>
    <row r="144" spans="1:19" s="96" customFormat="1" ht="30.75" customHeight="1">
      <c r="A144" s="317"/>
      <c r="B144" s="340"/>
      <c r="C144" s="2">
        <v>830</v>
      </c>
      <c r="D144" s="5" t="s">
        <v>14</v>
      </c>
      <c r="E144" s="17" t="s">
        <v>111</v>
      </c>
      <c r="F144" s="49">
        <v>5000</v>
      </c>
      <c r="G144" s="52">
        <v>1525</v>
      </c>
      <c r="H144" s="52">
        <v>600</v>
      </c>
      <c r="I144" s="52">
        <v>2000</v>
      </c>
      <c r="J144" s="52">
        <v>150</v>
      </c>
      <c r="K144" s="52">
        <v>150</v>
      </c>
      <c r="L144" s="52">
        <v>0</v>
      </c>
      <c r="M144" s="52">
        <v>0</v>
      </c>
      <c r="N144" s="52">
        <v>0</v>
      </c>
      <c r="O144" s="52">
        <v>100</v>
      </c>
      <c r="P144" s="52">
        <v>200</v>
      </c>
      <c r="Q144" s="52">
        <v>200</v>
      </c>
      <c r="R144" s="53">
        <v>75</v>
      </c>
      <c r="S144" s="95"/>
    </row>
    <row r="145" spans="1:19" s="96" customFormat="1" ht="46.5" customHeight="1" thickBot="1">
      <c r="A145" s="318"/>
      <c r="B145" s="341"/>
      <c r="C145" s="54">
        <v>2310</v>
      </c>
      <c r="D145" s="25" t="s">
        <v>82</v>
      </c>
      <c r="E145" s="54" t="s">
        <v>71</v>
      </c>
      <c r="F145" s="55">
        <v>226510</v>
      </c>
      <c r="G145" s="56">
        <v>16700</v>
      </c>
      <c r="H145" s="56">
        <v>16700</v>
      </c>
      <c r="I145" s="56">
        <v>16700</v>
      </c>
      <c r="J145" s="56">
        <v>16700</v>
      </c>
      <c r="K145" s="56">
        <v>16700</v>
      </c>
      <c r="L145" s="56">
        <v>16700</v>
      </c>
      <c r="M145" s="56">
        <v>16700</v>
      </c>
      <c r="N145" s="56">
        <v>16700</v>
      </c>
      <c r="O145" s="56">
        <v>16700</v>
      </c>
      <c r="P145" s="56">
        <v>16700</v>
      </c>
      <c r="Q145" s="56">
        <v>16700</v>
      </c>
      <c r="R145" s="57">
        <v>42810</v>
      </c>
      <c r="S145" s="95"/>
    </row>
    <row r="146" spans="1:19" s="40" customFormat="1" ht="48.75" customHeight="1" thickBot="1">
      <c r="A146" s="336" t="s">
        <v>95</v>
      </c>
      <c r="B146" s="337"/>
      <c r="C146" s="337"/>
      <c r="D146" s="337"/>
      <c r="E146" s="338"/>
      <c r="F146" s="97">
        <v>63479209</v>
      </c>
      <c r="G146" s="98">
        <v>4709979</v>
      </c>
      <c r="H146" s="98">
        <v>8336446</v>
      </c>
      <c r="I146" s="98">
        <v>4832515</v>
      </c>
      <c r="J146" s="98">
        <v>4329733</v>
      </c>
      <c r="K146" s="98">
        <v>5073459</v>
      </c>
      <c r="L146" s="98">
        <v>5385581</v>
      </c>
      <c r="M146" s="98">
        <v>5014443</v>
      </c>
      <c r="N146" s="98">
        <v>5023306</v>
      </c>
      <c r="O146" s="98">
        <v>5047028</v>
      </c>
      <c r="P146" s="98">
        <v>5073279</v>
      </c>
      <c r="Q146" s="98">
        <v>4790816</v>
      </c>
      <c r="R146" s="99">
        <v>5862624</v>
      </c>
      <c r="S146" s="39"/>
    </row>
    <row r="147" spans="1:19" s="102" customFormat="1" ht="24.75" customHeight="1">
      <c r="A147" s="100"/>
      <c r="B147" s="100"/>
      <c r="C147" s="100"/>
      <c r="D147" s="100"/>
      <c r="E147" s="100"/>
      <c r="F147" s="101"/>
      <c r="S147" s="103"/>
    </row>
    <row r="148" ht="12.75" customHeight="1"/>
  </sheetData>
  <mergeCells count="74">
    <mergeCell ref="B27:B29"/>
    <mergeCell ref="B15:B21"/>
    <mergeCell ref="B73:B90"/>
    <mergeCell ref="A99:A100"/>
    <mergeCell ref="B25:B26"/>
    <mergeCell ref="B31:B32"/>
    <mergeCell ref="B37:B39"/>
    <mergeCell ref="B46:B47"/>
    <mergeCell ref="B61:B62"/>
    <mergeCell ref="A48:A53"/>
    <mergeCell ref="A101:A117"/>
    <mergeCell ref="A123:A124"/>
    <mergeCell ref="B102:B106"/>
    <mergeCell ref="A30:A32"/>
    <mergeCell ref="A34:A39"/>
    <mergeCell ref="A63:A65"/>
    <mergeCell ref="A67:A92"/>
    <mergeCell ref="B67:B72"/>
    <mergeCell ref="B49:B50"/>
    <mergeCell ref="B34:B36"/>
    <mergeCell ref="A40:A47"/>
    <mergeCell ref="B41:B45"/>
    <mergeCell ref="A54:A62"/>
    <mergeCell ref="B55:B56"/>
    <mergeCell ref="A1:IV1"/>
    <mergeCell ref="A2:R2"/>
    <mergeCell ref="B23:B24"/>
    <mergeCell ref="A4:A6"/>
    <mergeCell ref="B5:B6"/>
    <mergeCell ref="A7:A9"/>
    <mergeCell ref="B8:B9"/>
    <mergeCell ref="B11:B13"/>
    <mergeCell ref="A22:A28"/>
    <mergeCell ref="A10:A13"/>
    <mergeCell ref="C69:C71"/>
    <mergeCell ref="D69:D71"/>
    <mergeCell ref="C74:C76"/>
    <mergeCell ref="D74:D76"/>
    <mergeCell ref="C77:C81"/>
    <mergeCell ref="D77:D81"/>
    <mergeCell ref="C86:C89"/>
    <mergeCell ref="D126:D128"/>
    <mergeCell ref="C103:C105"/>
    <mergeCell ref="C108:C110"/>
    <mergeCell ref="D108:D110"/>
    <mergeCell ref="D86:D89"/>
    <mergeCell ref="C82:C85"/>
    <mergeCell ref="D82:D85"/>
    <mergeCell ref="B116:B117"/>
    <mergeCell ref="A14:A21"/>
    <mergeCell ref="A93:A96"/>
    <mergeCell ref="B94:B96"/>
    <mergeCell ref="B57:B58"/>
    <mergeCell ref="B59:B60"/>
    <mergeCell ref="B64:B65"/>
    <mergeCell ref="B91:B92"/>
    <mergeCell ref="B99:B100"/>
    <mergeCell ref="B51:B53"/>
    <mergeCell ref="A118:A122"/>
    <mergeCell ref="B119:B122"/>
    <mergeCell ref="C126:C128"/>
    <mergeCell ref="D103:D105"/>
    <mergeCell ref="C111:C114"/>
    <mergeCell ref="D111:D114"/>
    <mergeCell ref="B126:B128"/>
    <mergeCell ref="A126:A145"/>
    <mergeCell ref="B129:B130"/>
    <mergeCell ref="B107:B115"/>
    <mergeCell ref="A146:E146"/>
    <mergeCell ref="B141:B145"/>
    <mergeCell ref="B138:B140"/>
    <mergeCell ref="D134:D136"/>
    <mergeCell ref="B131:B137"/>
    <mergeCell ref="C134:C136"/>
  </mergeCells>
  <printOptions horizontalCentered="1"/>
  <pageMargins left="0.1968503937007874" right="0.1968503937007874" top="0.7874015748031497" bottom="0.5905511811023623" header="0.3937007874015748" footer="0.5118110236220472"/>
  <pageSetup horizontalDpi="600" verticalDpi="600" orientation="landscape" paperSize="9" scale="45" r:id="rId1"/>
  <headerFooter alignWithMargins="0">
    <oddHeader xml:space="preserve">&amp;RZałącznik nr  1 
do uchwały  Zarządu Powiatu
Czarnkowsko-Trzcianeckiego
Nr 28/2007
z dnia 01.03.2007 roku  </oddHeader>
    <oddFooter>&amp;LSporządził:
Skarbnik Powiatu
Ewa Dymek&amp;C&amp;12Strona &amp;P</oddFooter>
  </headerFooter>
  <rowBreaks count="4" manualBreakCount="4">
    <brk id="32" max="17" man="1"/>
    <brk id="65" max="17" man="1"/>
    <brk id="97" max="17" man="1"/>
    <brk id="124" max="17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A195"/>
  <sheetViews>
    <sheetView tabSelected="1" view="pageBreakPreview" zoomScale="75" zoomScaleNormal="75" zoomScaleSheetLayoutView="75" workbookViewId="0" topLeftCell="A163">
      <selection activeCell="D138" sqref="D138"/>
    </sheetView>
  </sheetViews>
  <sheetFormatPr defaultColWidth="9.140625" defaultRowHeight="12.75"/>
  <cols>
    <col min="1" max="1" width="6.57421875" style="172" customWidth="1"/>
    <col min="2" max="2" width="10.28125" style="172" customWidth="1"/>
    <col min="3" max="3" width="10.7109375" style="172" customWidth="1"/>
    <col min="4" max="4" width="50.00390625" style="172" customWidth="1"/>
    <col min="5" max="5" width="26.00390625" style="172" customWidth="1"/>
    <col min="6" max="6" width="20.7109375" style="173" customWidth="1"/>
    <col min="7" max="10" width="20.7109375" style="174" customWidth="1"/>
    <col min="11" max="11" width="20.8515625" style="174" customWidth="1"/>
    <col min="12" max="13" width="20.7109375" style="174" customWidth="1"/>
    <col min="14" max="14" width="19.7109375" style="174" customWidth="1"/>
    <col min="15" max="18" width="20.7109375" style="174" customWidth="1"/>
    <col min="19" max="16384" width="9.140625" style="174" customWidth="1"/>
  </cols>
  <sheetData>
    <row r="1" s="393" customFormat="1" ht="19.5" customHeight="1">
      <c r="A1" s="392" t="s">
        <v>93</v>
      </c>
    </row>
    <row r="2" spans="1:18" s="155" customFormat="1" ht="40.5" customHeight="1">
      <c r="A2" s="394" t="s">
        <v>94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</row>
    <row r="3" spans="1:19" s="150" customFormat="1" ht="29.25" customHeight="1">
      <c r="A3" s="243" t="s">
        <v>0</v>
      </c>
      <c r="B3" s="313" t="s">
        <v>1</v>
      </c>
      <c r="C3" s="243" t="s">
        <v>2</v>
      </c>
      <c r="D3" s="243" t="s">
        <v>3</v>
      </c>
      <c r="E3" s="243" t="s">
        <v>69</v>
      </c>
      <c r="F3" s="314" t="s">
        <v>4</v>
      </c>
      <c r="G3" s="244" t="s">
        <v>57</v>
      </c>
      <c r="H3" s="244" t="s">
        <v>58</v>
      </c>
      <c r="I3" s="244" t="s">
        <v>59</v>
      </c>
      <c r="J3" s="328" t="s">
        <v>60</v>
      </c>
      <c r="K3" s="244" t="s">
        <v>61</v>
      </c>
      <c r="L3" s="244" t="s">
        <v>62</v>
      </c>
      <c r="M3" s="244" t="s">
        <v>63</v>
      </c>
      <c r="N3" s="244" t="s">
        <v>64</v>
      </c>
      <c r="O3" s="244" t="s">
        <v>65</v>
      </c>
      <c r="P3" s="244" t="s">
        <v>66</v>
      </c>
      <c r="Q3" s="244" t="s">
        <v>67</v>
      </c>
      <c r="R3" s="244" t="s">
        <v>68</v>
      </c>
      <c r="S3" s="149"/>
    </row>
    <row r="4" spans="1:19" s="150" customFormat="1" ht="36" customHeight="1">
      <c r="A4" s="396">
        <v>10</v>
      </c>
      <c r="B4" s="245"/>
      <c r="C4" s="230"/>
      <c r="D4" s="233" t="s">
        <v>5</v>
      </c>
      <c r="E4" s="230"/>
      <c r="F4" s="235">
        <f>SUM(F5)</f>
        <v>25000</v>
      </c>
      <c r="G4" s="235">
        <f aca="true" t="shared" si="0" ref="G4:R4">SUM(G5)</f>
        <v>0</v>
      </c>
      <c r="H4" s="235">
        <f t="shared" si="0"/>
        <v>4050</v>
      </c>
      <c r="I4" s="235">
        <f t="shared" si="0"/>
        <v>4050</v>
      </c>
      <c r="J4" s="235">
        <f t="shared" si="0"/>
        <v>8000</v>
      </c>
      <c r="K4" s="235">
        <f t="shared" si="0"/>
        <v>0</v>
      </c>
      <c r="L4" s="235">
        <f t="shared" si="0"/>
        <v>8900</v>
      </c>
      <c r="M4" s="235">
        <f t="shared" si="0"/>
        <v>0</v>
      </c>
      <c r="N4" s="235">
        <f t="shared" si="0"/>
        <v>0</v>
      </c>
      <c r="O4" s="235">
        <f t="shared" si="0"/>
        <v>0</v>
      </c>
      <c r="P4" s="235">
        <f t="shared" si="0"/>
        <v>0</v>
      </c>
      <c r="Q4" s="235">
        <f t="shared" si="0"/>
        <v>0</v>
      </c>
      <c r="R4" s="235">
        <f t="shared" si="0"/>
        <v>0</v>
      </c>
      <c r="S4" s="149"/>
    </row>
    <row r="5" spans="1:19" s="150" customFormat="1" ht="32.25" customHeight="1">
      <c r="A5" s="397"/>
      <c r="B5" s="399">
        <v>1005</v>
      </c>
      <c r="C5" s="183"/>
      <c r="D5" s="184" t="s">
        <v>6</v>
      </c>
      <c r="E5" s="183"/>
      <c r="F5" s="175">
        <f>SUM(F6)</f>
        <v>25000</v>
      </c>
      <c r="G5" s="274">
        <v>0</v>
      </c>
      <c r="H5" s="274">
        <v>4050</v>
      </c>
      <c r="I5" s="274">
        <v>4050</v>
      </c>
      <c r="J5" s="274">
        <f aca="true" t="shared" si="1" ref="J5:R5">SUM(J6)</f>
        <v>8000</v>
      </c>
      <c r="K5" s="274">
        <f t="shared" si="1"/>
        <v>0</v>
      </c>
      <c r="L5" s="274">
        <v>8900</v>
      </c>
      <c r="M5" s="274">
        <f t="shared" si="1"/>
        <v>0</v>
      </c>
      <c r="N5" s="274">
        <f t="shared" si="1"/>
        <v>0</v>
      </c>
      <c r="O5" s="274">
        <f t="shared" si="1"/>
        <v>0</v>
      </c>
      <c r="P5" s="274">
        <f t="shared" si="1"/>
        <v>0</v>
      </c>
      <c r="Q5" s="274">
        <f t="shared" si="1"/>
        <v>0</v>
      </c>
      <c r="R5" s="274">
        <f t="shared" si="1"/>
        <v>0</v>
      </c>
      <c r="S5" s="149"/>
    </row>
    <row r="6" spans="1:19" s="150" customFormat="1" ht="66.75" customHeight="1">
      <c r="A6" s="398"/>
      <c r="B6" s="400"/>
      <c r="C6" s="185">
        <v>2110</v>
      </c>
      <c r="D6" s="186" t="s">
        <v>70</v>
      </c>
      <c r="E6" s="185" t="s">
        <v>112</v>
      </c>
      <c r="F6" s="213">
        <v>25000</v>
      </c>
      <c r="G6" s="276">
        <v>0</v>
      </c>
      <c r="H6" s="276">
        <v>4050</v>
      </c>
      <c r="I6" s="276">
        <v>4050</v>
      </c>
      <c r="J6" s="276">
        <v>8000</v>
      </c>
      <c r="K6" s="276">
        <v>0</v>
      </c>
      <c r="L6" s="276">
        <v>8900</v>
      </c>
      <c r="M6" s="276">
        <v>0</v>
      </c>
      <c r="N6" s="276">
        <v>0</v>
      </c>
      <c r="O6" s="276">
        <v>0</v>
      </c>
      <c r="P6" s="276">
        <v>0</v>
      </c>
      <c r="Q6" s="276">
        <v>0</v>
      </c>
      <c r="R6" s="276">
        <v>0</v>
      </c>
      <c r="S6" s="149"/>
    </row>
    <row r="7" spans="1:29" s="158" customFormat="1" ht="35.25" customHeight="1">
      <c r="A7" s="401">
        <v>20</v>
      </c>
      <c r="B7" s="230"/>
      <c r="C7" s="230"/>
      <c r="D7" s="233" t="s">
        <v>7</v>
      </c>
      <c r="E7" s="230"/>
      <c r="F7" s="234">
        <f>SUM(F8)</f>
        <v>256147</v>
      </c>
      <c r="G7" s="278">
        <f aca="true" t="shared" si="2" ref="G7:R8">SUM(G8)</f>
        <v>21518</v>
      </c>
      <c r="H7" s="278">
        <f t="shared" si="2"/>
        <v>21278</v>
      </c>
      <c r="I7" s="278">
        <f t="shared" si="2"/>
        <v>21278</v>
      </c>
      <c r="J7" s="278">
        <f t="shared" si="2"/>
        <v>21278</v>
      </c>
      <c r="K7" s="278">
        <f t="shared" si="2"/>
        <v>21278</v>
      </c>
      <c r="L7" s="278">
        <f t="shared" si="2"/>
        <v>21278</v>
      </c>
      <c r="M7" s="278">
        <f t="shared" si="2"/>
        <v>21278</v>
      </c>
      <c r="N7" s="278">
        <f t="shared" si="2"/>
        <v>21278</v>
      </c>
      <c r="O7" s="278">
        <f t="shared" si="2"/>
        <v>21278</v>
      </c>
      <c r="P7" s="278">
        <f t="shared" si="2"/>
        <v>21278</v>
      </c>
      <c r="Q7" s="278">
        <f t="shared" si="2"/>
        <v>21278</v>
      </c>
      <c r="R7" s="278">
        <f t="shared" si="2"/>
        <v>21849</v>
      </c>
      <c r="S7" s="156"/>
      <c r="T7" s="157"/>
      <c r="U7" s="157"/>
      <c r="V7" s="157"/>
      <c r="W7" s="157"/>
      <c r="X7" s="157"/>
      <c r="Y7" s="157"/>
      <c r="Z7" s="157"/>
      <c r="AA7" s="157"/>
      <c r="AB7" s="157"/>
      <c r="AC7" s="157"/>
    </row>
    <row r="8" spans="1:19" s="150" customFormat="1" ht="33" customHeight="1">
      <c r="A8" s="402"/>
      <c r="B8" s="403">
        <v>2001</v>
      </c>
      <c r="C8" s="183"/>
      <c r="D8" s="184" t="s">
        <v>8</v>
      </c>
      <c r="E8" s="183"/>
      <c r="F8" s="176">
        <f>SUM(F9)</f>
        <v>256147</v>
      </c>
      <c r="G8" s="277">
        <f t="shared" si="2"/>
        <v>21518</v>
      </c>
      <c r="H8" s="277">
        <f t="shared" si="2"/>
        <v>21278</v>
      </c>
      <c r="I8" s="277">
        <f t="shared" si="2"/>
        <v>21278</v>
      </c>
      <c r="J8" s="277">
        <f t="shared" si="2"/>
        <v>21278</v>
      </c>
      <c r="K8" s="277">
        <f t="shared" si="2"/>
        <v>21278</v>
      </c>
      <c r="L8" s="277">
        <f t="shared" si="2"/>
        <v>21278</v>
      </c>
      <c r="M8" s="277">
        <f t="shared" si="2"/>
        <v>21278</v>
      </c>
      <c r="N8" s="277">
        <f t="shared" si="2"/>
        <v>21278</v>
      </c>
      <c r="O8" s="277">
        <f t="shared" si="2"/>
        <v>21278</v>
      </c>
      <c r="P8" s="277">
        <f t="shared" si="2"/>
        <v>21278</v>
      </c>
      <c r="Q8" s="277">
        <f t="shared" si="2"/>
        <v>21278</v>
      </c>
      <c r="R8" s="277">
        <f t="shared" si="2"/>
        <v>21849</v>
      </c>
      <c r="S8" s="149"/>
    </row>
    <row r="9" spans="1:19" s="150" customFormat="1" ht="71.25" customHeight="1">
      <c r="A9" s="402"/>
      <c r="B9" s="375"/>
      <c r="C9" s="185">
        <v>2460</v>
      </c>
      <c r="D9" s="186" t="s">
        <v>120</v>
      </c>
      <c r="E9" s="185" t="s">
        <v>71</v>
      </c>
      <c r="F9" s="177">
        <v>256147</v>
      </c>
      <c r="G9" s="276">
        <v>21518</v>
      </c>
      <c r="H9" s="276">
        <v>21278</v>
      </c>
      <c r="I9" s="276">
        <v>21278</v>
      </c>
      <c r="J9" s="276">
        <v>21278</v>
      </c>
      <c r="K9" s="276">
        <v>21278</v>
      </c>
      <c r="L9" s="276">
        <v>21278</v>
      </c>
      <c r="M9" s="276">
        <v>21278</v>
      </c>
      <c r="N9" s="276">
        <v>21278</v>
      </c>
      <c r="O9" s="276">
        <v>21278</v>
      </c>
      <c r="P9" s="276">
        <v>21278</v>
      </c>
      <c r="Q9" s="276">
        <v>21278</v>
      </c>
      <c r="R9" s="276">
        <v>21849</v>
      </c>
      <c r="S9" s="149"/>
    </row>
    <row r="10" spans="1:19" s="150" customFormat="1" ht="36" customHeight="1">
      <c r="A10" s="404">
        <v>600</v>
      </c>
      <c r="B10" s="230"/>
      <c r="C10" s="230"/>
      <c r="D10" s="233" t="s">
        <v>9</v>
      </c>
      <c r="E10" s="230"/>
      <c r="F10" s="235">
        <f>SUM(F11)</f>
        <v>428257</v>
      </c>
      <c r="G10" s="235">
        <f aca="true" t="shared" si="3" ref="G10:R10">SUM(G11)</f>
        <v>127523</v>
      </c>
      <c r="H10" s="235">
        <f t="shared" si="3"/>
        <v>8394</v>
      </c>
      <c r="I10" s="235">
        <f t="shared" si="3"/>
        <v>151</v>
      </c>
      <c r="J10" s="235">
        <f t="shared" si="3"/>
        <v>1294</v>
      </c>
      <c r="K10" s="235">
        <f t="shared" si="3"/>
        <v>3332</v>
      </c>
      <c r="L10" s="235">
        <f t="shared" si="3"/>
        <v>278763</v>
      </c>
      <c r="M10" s="235">
        <f t="shared" si="3"/>
        <v>1760</v>
      </c>
      <c r="N10" s="235">
        <f t="shared" si="3"/>
        <v>1760</v>
      </c>
      <c r="O10" s="235">
        <f t="shared" si="3"/>
        <v>1760</v>
      </c>
      <c r="P10" s="235">
        <f t="shared" si="3"/>
        <v>1760</v>
      </c>
      <c r="Q10" s="235">
        <f t="shared" si="3"/>
        <v>1760</v>
      </c>
      <c r="R10" s="235">
        <f t="shared" si="3"/>
        <v>0</v>
      </c>
      <c r="S10" s="149"/>
    </row>
    <row r="11" spans="1:19" s="150" customFormat="1" ht="33.75" customHeight="1">
      <c r="A11" s="402"/>
      <c r="B11" s="386">
        <v>60014</v>
      </c>
      <c r="C11" s="183"/>
      <c r="D11" s="184" t="s">
        <v>10</v>
      </c>
      <c r="E11" s="183"/>
      <c r="F11" s="175">
        <f>SUM(F12,F13,F14)</f>
        <v>428257</v>
      </c>
      <c r="G11" s="175">
        <f aca="true" t="shared" si="4" ref="G11:R11">SUM(G12,G13,G14)</f>
        <v>127523</v>
      </c>
      <c r="H11" s="175">
        <f t="shared" si="4"/>
        <v>8394</v>
      </c>
      <c r="I11" s="175">
        <f t="shared" si="4"/>
        <v>151</v>
      </c>
      <c r="J11" s="175">
        <f t="shared" si="4"/>
        <v>1294</v>
      </c>
      <c r="K11" s="175">
        <f t="shared" si="4"/>
        <v>3332</v>
      </c>
      <c r="L11" s="175">
        <f t="shared" si="4"/>
        <v>278763</v>
      </c>
      <c r="M11" s="175">
        <f t="shared" si="4"/>
        <v>1760</v>
      </c>
      <c r="N11" s="175">
        <f t="shared" si="4"/>
        <v>1760</v>
      </c>
      <c r="O11" s="175">
        <f t="shared" si="4"/>
        <v>1760</v>
      </c>
      <c r="P11" s="175">
        <f t="shared" si="4"/>
        <v>1760</v>
      </c>
      <c r="Q11" s="175">
        <f t="shared" si="4"/>
        <v>1760</v>
      </c>
      <c r="R11" s="175">
        <f t="shared" si="4"/>
        <v>0</v>
      </c>
      <c r="S11" s="149"/>
    </row>
    <row r="12" spans="1:19" s="150" customFormat="1" ht="30.75" customHeight="1">
      <c r="A12" s="402"/>
      <c r="B12" s="375"/>
      <c r="C12" s="187">
        <v>690</v>
      </c>
      <c r="D12" s="186" t="s">
        <v>11</v>
      </c>
      <c r="E12" s="187" t="s">
        <v>73</v>
      </c>
      <c r="F12" s="213">
        <v>135400</v>
      </c>
      <c r="G12" s="271">
        <v>127293</v>
      </c>
      <c r="H12" s="271">
        <v>8107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271">
        <v>0</v>
      </c>
      <c r="S12" s="149"/>
    </row>
    <row r="13" spans="1:19" s="150" customFormat="1" ht="30.75" customHeight="1">
      <c r="A13" s="402"/>
      <c r="B13" s="375"/>
      <c r="C13" s="187">
        <v>970</v>
      </c>
      <c r="D13" s="186" t="s">
        <v>22</v>
      </c>
      <c r="E13" s="187" t="s">
        <v>73</v>
      </c>
      <c r="F13" s="177">
        <v>15854</v>
      </c>
      <c r="G13" s="271">
        <v>230</v>
      </c>
      <c r="H13" s="271">
        <v>287</v>
      </c>
      <c r="I13" s="271">
        <v>151</v>
      </c>
      <c r="J13" s="271">
        <v>1294</v>
      </c>
      <c r="K13" s="271">
        <v>3332</v>
      </c>
      <c r="L13" s="271">
        <v>1760</v>
      </c>
      <c r="M13" s="271">
        <v>1760</v>
      </c>
      <c r="N13" s="271">
        <v>1760</v>
      </c>
      <c r="O13" s="271">
        <v>1760</v>
      </c>
      <c r="P13" s="271">
        <v>1760</v>
      </c>
      <c r="Q13" s="271">
        <v>1760</v>
      </c>
      <c r="R13" s="271">
        <v>0</v>
      </c>
      <c r="S13" s="149"/>
    </row>
    <row r="14" spans="1:19" s="150" customFormat="1" ht="32.25" customHeight="1">
      <c r="A14" s="402"/>
      <c r="B14" s="375"/>
      <c r="C14" s="187">
        <v>6439</v>
      </c>
      <c r="D14" s="186" t="s">
        <v>22</v>
      </c>
      <c r="E14" s="185" t="s">
        <v>112</v>
      </c>
      <c r="F14" s="177">
        <v>277003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277003</v>
      </c>
      <c r="M14" s="214">
        <v>0</v>
      </c>
      <c r="N14" s="214">
        <v>0</v>
      </c>
      <c r="O14" s="214">
        <v>0</v>
      </c>
      <c r="P14" s="214">
        <v>0</v>
      </c>
      <c r="Q14" s="214">
        <v>0</v>
      </c>
      <c r="R14" s="214">
        <v>0</v>
      </c>
      <c r="S14" s="149"/>
    </row>
    <row r="15" spans="1:19" s="150" customFormat="1" ht="36" customHeight="1">
      <c r="A15" s="404">
        <v>700</v>
      </c>
      <c r="B15" s="230"/>
      <c r="C15" s="230"/>
      <c r="D15" s="233" t="s">
        <v>12</v>
      </c>
      <c r="E15" s="230"/>
      <c r="F15" s="236">
        <f>SUM(F16)</f>
        <v>511454</v>
      </c>
      <c r="G15" s="236">
        <f aca="true" t="shared" si="5" ref="G15:R15">SUM(G16)</f>
        <v>16569</v>
      </c>
      <c r="H15" s="236">
        <f t="shared" si="5"/>
        <v>123258</v>
      </c>
      <c r="I15" s="236">
        <f t="shared" si="5"/>
        <v>137614</v>
      </c>
      <c r="J15" s="236">
        <f t="shared" si="5"/>
        <v>27095</v>
      </c>
      <c r="K15" s="236">
        <f t="shared" si="5"/>
        <v>23700</v>
      </c>
      <c r="L15" s="236">
        <f t="shared" si="5"/>
        <v>32364</v>
      </c>
      <c r="M15" s="236">
        <f t="shared" si="5"/>
        <v>23300</v>
      </c>
      <c r="N15" s="236">
        <f t="shared" si="5"/>
        <v>23300</v>
      </c>
      <c r="O15" s="236">
        <f t="shared" si="5"/>
        <v>23628</v>
      </c>
      <c r="P15" s="236">
        <f t="shared" si="5"/>
        <v>23710</v>
      </c>
      <c r="Q15" s="236">
        <f t="shared" si="5"/>
        <v>25229</v>
      </c>
      <c r="R15" s="236">
        <f t="shared" si="5"/>
        <v>31687</v>
      </c>
      <c r="S15" s="149"/>
    </row>
    <row r="16" spans="1:19" s="150" customFormat="1" ht="31.5" customHeight="1">
      <c r="A16" s="402"/>
      <c r="B16" s="405">
        <v>70005</v>
      </c>
      <c r="C16" s="183"/>
      <c r="D16" s="184" t="s">
        <v>13</v>
      </c>
      <c r="E16" s="183"/>
      <c r="F16" s="176">
        <f>SUM(F17,F18,F19,F20,F21,F22)</f>
        <v>511454</v>
      </c>
      <c r="G16" s="176">
        <f aca="true" t="shared" si="6" ref="G16:R16">SUM(G17,G18,G19,G20,G21,G22)</f>
        <v>16569</v>
      </c>
      <c r="H16" s="176">
        <f t="shared" si="6"/>
        <v>123258</v>
      </c>
      <c r="I16" s="176">
        <f t="shared" si="6"/>
        <v>137614</v>
      </c>
      <c r="J16" s="176">
        <f t="shared" si="6"/>
        <v>27095</v>
      </c>
      <c r="K16" s="176">
        <f t="shared" si="6"/>
        <v>23700</v>
      </c>
      <c r="L16" s="176">
        <f t="shared" si="6"/>
        <v>32364</v>
      </c>
      <c r="M16" s="176">
        <f t="shared" si="6"/>
        <v>23300</v>
      </c>
      <c r="N16" s="176">
        <f t="shared" si="6"/>
        <v>23300</v>
      </c>
      <c r="O16" s="176">
        <f t="shared" si="6"/>
        <v>23628</v>
      </c>
      <c r="P16" s="176">
        <f t="shared" si="6"/>
        <v>23710</v>
      </c>
      <c r="Q16" s="176">
        <f t="shared" si="6"/>
        <v>25229</v>
      </c>
      <c r="R16" s="176">
        <f t="shared" si="6"/>
        <v>31687</v>
      </c>
      <c r="S16" s="149"/>
    </row>
    <row r="17" spans="1:19" s="150" customFormat="1" ht="46.5" customHeight="1">
      <c r="A17" s="402"/>
      <c r="B17" s="406"/>
      <c r="C17" s="187">
        <v>470</v>
      </c>
      <c r="D17" s="186" t="s">
        <v>74</v>
      </c>
      <c r="E17" s="188" t="s">
        <v>71</v>
      </c>
      <c r="F17" s="177">
        <v>11037</v>
      </c>
      <c r="G17" s="214">
        <v>0</v>
      </c>
      <c r="H17" s="214">
        <v>193</v>
      </c>
      <c r="I17" s="214">
        <v>10844</v>
      </c>
      <c r="J17" s="214">
        <v>0</v>
      </c>
      <c r="K17" s="214">
        <v>0</v>
      </c>
      <c r="L17" s="214">
        <v>0</v>
      </c>
      <c r="M17" s="214">
        <v>0</v>
      </c>
      <c r="N17" s="214">
        <v>0</v>
      </c>
      <c r="O17" s="214">
        <v>0</v>
      </c>
      <c r="P17" s="214">
        <v>0</v>
      </c>
      <c r="Q17" s="214">
        <v>0</v>
      </c>
      <c r="R17" s="214">
        <v>0</v>
      </c>
      <c r="S17" s="149"/>
    </row>
    <row r="18" spans="1:19" s="150" customFormat="1" ht="87.75" customHeight="1">
      <c r="A18" s="402"/>
      <c r="B18" s="406"/>
      <c r="C18" s="189">
        <v>750</v>
      </c>
      <c r="D18" s="186" t="s">
        <v>75</v>
      </c>
      <c r="E18" s="188" t="s">
        <v>71</v>
      </c>
      <c r="F18" s="177">
        <v>29962</v>
      </c>
      <c r="G18" s="214">
        <v>1058</v>
      </c>
      <c r="H18" s="291">
        <v>876</v>
      </c>
      <c r="I18" s="214">
        <v>2420</v>
      </c>
      <c r="J18" s="214">
        <v>2850</v>
      </c>
      <c r="K18" s="214">
        <v>2850</v>
      </c>
      <c r="L18" s="214">
        <v>2850</v>
      </c>
      <c r="M18" s="214">
        <v>2850</v>
      </c>
      <c r="N18" s="214">
        <v>2850</v>
      </c>
      <c r="O18" s="214">
        <v>2850</v>
      </c>
      <c r="P18" s="214">
        <v>2850</v>
      </c>
      <c r="Q18" s="214">
        <v>2830</v>
      </c>
      <c r="R18" s="214">
        <v>2828</v>
      </c>
      <c r="S18" s="149"/>
    </row>
    <row r="19" spans="1:19" s="150" customFormat="1" ht="54.75" customHeight="1">
      <c r="A19" s="402"/>
      <c r="B19" s="406"/>
      <c r="C19" s="189">
        <v>770</v>
      </c>
      <c r="D19" s="186" t="s">
        <v>122</v>
      </c>
      <c r="E19" s="188" t="s">
        <v>71</v>
      </c>
      <c r="F19" s="177">
        <v>101500</v>
      </c>
      <c r="G19" s="214">
        <v>0</v>
      </c>
      <c r="H19" s="214">
        <v>92836</v>
      </c>
      <c r="I19" s="214">
        <v>0</v>
      </c>
      <c r="J19" s="214">
        <v>0</v>
      </c>
      <c r="K19" s="214">
        <v>0</v>
      </c>
      <c r="L19" s="214">
        <v>8664</v>
      </c>
      <c r="M19" s="214">
        <v>0</v>
      </c>
      <c r="N19" s="214">
        <v>0</v>
      </c>
      <c r="O19" s="214">
        <v>0</v>
      </c>
      <c r="P19" s="214">
        <v>0</v>
      </c>
      <c r="Q19" s="214">
        <v>0</v>
      </c>
      <c r="R19" s="214">
        <v>0</v>
      </c>
      <c r="S19" s="149"/>
    </row>
    <row r="20" spans="1:19" s="150" customFormat="1" ht="27.75" customHeight="1">
      <c r="A20" s="402"/>
      <c r="B20" s="406"/>
      <c r="C20" s="189">
        <v>830</v>
      </c>
      <c r="D20" s="186" t="s">
        <v>14</v>
      </c>
      <c r="E20" s="188" t="s">
        <v>71</v>
      </c>
      <c r="F20" s="177">
        <v>152520</v>
      </c>
      <c r="G20" s="214">
        <v>12961</v>
      </c>
      <c r="H20" s="214">
        <v>18053</v>
      </c>
      <c r="I20" s="214">
        <v>13550</v>
      </c>
      <c r="J20" s="214">
        <v>11760</v>
      </c>
      <c r="K20" s="214">
        <v>11350</v>
      </c>
      <c r="L20" s="214">
        <v>11350</v>
      </c>
      <c r="M20" s="214">
        <v>11350</v>
      </c>
      <c r="N20" s="214">
        <v>11350</v>
      </c>
      <c r="O20" s="214">
        <v>11678</v>
      </c>
      <c r="P20" s="214">
        <v>11760</v>
      </c>
      <c r="Q20" s="214">
        <v>13299</v>
      </c>
      <c r="R20" s="214">
        <v>14059</v>
      </c>
      <c r="S20" s="149"/>
    </row>
    <row r="21" spans="1:19" s="152" customFormat="1" ht="69" customHeight="1">
      <c r="A21" s="402"/>
      <c r="B21" s="406"/>
      <c r="C21" s="190">
        <v>2110</v>
      </c>
      <c r="D21" s="191" t="s">
        <v>70</v>
      </c>
      <c r="E21" s="192" t="s">
        <v>112</v>
      </c>
      <c r="F21" s="215">
        <v>109200</v>
      </c>
      <c r="G21" s="272">
        <v>2100</v>
      </c>
      <c r="H21" s="272">
        <v>9000</v>
      </c>
      <c r="I21" s="272">
        <v>9800</v>
      </c>
      <c r="J21" s="272">
        <v>9000</v>
      </c>
      <c r="K21" s="272">
        <v>9500</v>
      </c>
      <c r="L21" s="272">
        <v>9500</v>
      </c>
      <c r="M21" s="272">
        <v>9100</v>
      </c>
      <c r="N21" s="272">
        <v>9100</v>
      </c>
      <c r="O21" s="272">
        <v>9100</v>
      </c>
      <c r="P21" s="272">
        <v>9100</v>
      </c>
      <c r="Q21" s="272">
        <v>9100</v>
      </c>
      <c r="R21" s="272">
        <v>14800</v>
      </c>
      <c r="S21" s="151"/>
    </row>
    <row r="22" spans="1:19" s="150" customFormat="1" ht="75" customHeight="1">
      <c r="A22" s="402"/>
      <c r="B22" s="407"/>
      <c r="C22" s="185">
        <v>2360</v>
      </c>
      <c r="D22" s="186" t="s">
        <v>76</v>
      </c>
      <c r="E22" s="185" t="s">
        <v>71</v>
      </c>
      <c r="F22" s="177">
        <v>107235</v>
      </c>
      <c r="G22" s="273">
        <v>450</v>
      </c>
      <c r="H22" s="273">
        <v>2300</v>
      </c>
      <c r="I22" s="273">
        <v>101000</v>
      </c>
      <c r="J22" s="273">
        <v>3485</v>
      </c>
      <c r="K22" s="273">
        <v>0</v>
      </c>
      <c r="L22" s="273">
        <v>0</v>
      </c>
      <c r="M22" s="273">
        <v>0</v>
      </c>
      <c r="N22" s="273">
        <v>0</v>
      </c>
      <c r="O22" s="273">
        <v>0</v>
      </c>
      <c r="P22" s="273">
        <v>0</v>
      </c>
      <c r="Q22" s="273">
        <v>0</v>
      </c>
      <c r="R22" s="273">
        <v>0</v>
      </c>
      <c r="S22" s="149"/>
    </row>
    <row r="23" spans="1:19" s="150" customFormat="1" ht="36" customHeight="1">
      <c r="A23" s="360">
        <v>710</v>
      </c>
      <c r="B23" s="237"/>
      <c r="C23" s="230"/>
      <c r="D23" s="233" t="s">
        <v>15</v>
      </c>
      <c r="E23" s="230"/>
      <c r="F23" s="236">
        <f>SUM(F24,F26,F29)</f>
        <v>546800</v>
      </c>
      <c r="G23" s="236">
        <f aca="true" t="shared" si="7" ref="G23:R23">SUM(G24,G26,G29)</f>
        <v>32490</v>
      </c>
      <c r="H23" s="236">
        <f t="shared" si="7"/>
        <v>46440</v>
      </c>
      <c r="I23" s="236">
        <f t="shared" si="7"/>
        <v>30900</v>
      </c>
      <c r="J23" s="236">
        <f t="shared" si="7"/>
        <v>58216</v>
      </c>
      <c r="K23" s="236">
        <f t="shared" si="7"/>
        <v>58216</v>
      </c>
      <c r="L23" s="236">
        <f t="shared" si="7"/>
        <v>58216</v>
      </c>
      <c r="M23" s="236">
        <f t="shared" si="7"/>
        <v>45316</v>
      </c>
      <c r="N23" s="236">
        <f t="shared" si="7"/>
        <v>45316</v>
      </c>
      <c r="O23" s="236">
        <f t="shared" si="7"/>
        <v>45516</v>
      </c>
      <c r="P23" s="236">
        <f t="shared" si="7"/>
        <v>45616</v>
      </c>
      <c r="Q23" s="236">
        <f t="shared" si="7"/>
        <v>45516</v>
      </c>
      <c r="R23" s="236">
        <f t="shared" si="7"/>
        <v>35042</v>
      </c>
      <c r="S23" s="149"/>
    </row>
    <row r="24" spans="1:19" s="150" customFormat="1" ht="39" customHeight="1">
      <c r="A24" s="361"/>
      <c r="B24" s="363">
        <v>71013</v>
      </c>
      <c r="C24" s="183"/>
      <c r="D24" s="184" t="s">
        <v>16</v>
      </c>
      <c r="E24" s="183"/>
      <c r="F24" s="176">
        <f>SUM(F25)</f>
        <v>154800</v>
      </c>
      <c r="G24" s="279">
        <v>0</v>
      </c>
      <c r="H24" s="279">
        <v>0</v>
      </c>
      <c r="I24" s="279">
        <v>0</v>
      </c>
      <c r="J24" s="277">
        <f aca="true" t="shared" si="8" ref="J24:R24">SUM(J25)</f>
        <v>25800</v>
      </c>
      <c r="K24" s="277">
        <f t="shared" si="8"/>
        <v>25800</v>
      </c>
      <c r="L24" s="277">
        <f t="shared" si="8"/>
        <v>25800</v>
      </c>
      <c r="M24" s="277">
        <f t="shared" si="8"/>
        <v>12900</v>
      </c>
      <c r="N24" s="277">
        <f t="shared" si="8"/>
        <v>12900</v>
      </c>
      <c r="O24" s="277">
        <f t="shared" si="8"/>
        <v>12900</v>
      </c>
      <c r="P24" s="277">
        <f t="shared" si="8"/>
        <v>12900</v>
      </c>
      <c r="Q24" s="277">
        <f t="shared" si="8"/>
        <v>12900</v>
      </c>
      <c r="R24" s="277">
        <f t="shared" si="8"/>
        <v>12900</v>
      </c>
      <c r="S24" s="149"/>
    </row>
    <row r="25" spans="1:19" s="150" customFormat="1" ht="75.75" customHeight="1">
      <c r="A25" s="361"/>
      <c r="B25" s="364"/>
      <c r="C25" s="192">
        <v>2110</v>
      </c>
      <c r="D25" s="186" t="s">
        <v>70</v>
      </c>
      <c r="E25" s="185" t="s">
        <v>112</v>
      </c>
      <c r="F25" s="177">
        <v>154800</v>
      </c>
      <c r="G25" s="273">
        <v>0</v>
      </c>
      <c r="H25" s="273">
        <v>0</v>
      </c>
      <c r="I25" s="273">
        <v>0</v>
      </c>
      <c r="J25" s="273">
        <v>25800</v>
      </c>
      <c r="K25" s="273">
        <v>25800</v>
      </c>
      <c r="L25" s="273">
        <v>25800</v>
      </c>
      <c r="M25" s="273">
        <v>12900</v>
      </c>
      <c r="N25" s="273">
        <v>12900</v>
      </c>
      <c r="O25" s="273">
        <v>12900</v>
      </c>
      <c r="P25" s="273">
        <v>12900</v>
      </c>
      <c r="Q25" s="273">
        <v>12900</v>
      </c>
      <c r="R25" s="273">
        <v>12900</v>
      </c>
      <c r="S25" s="149"/>
    </row>
    <row r="26" spans="1:19" s="150" customFormat="1" ht="36" customHeight="1">
      <c r="A26" s="361"/>
      <c r="B26" s="363">
        <v>71014</v>
      </c>
      <c r="C26" s="183"/>
      <c r="D26" s="184" t="s">
        <v>17</v>
      </c>
      <c r="E26" s="183"/>
      <c r="F26" s="176">
        <f>SUM(F27)</f>
        <v>15000</v>
      </c>
      <c r="G26" s="277">
        <f aca="true" t="shared" si="9" ref="G26:R26">SUM(G27)</f>
        <v>1300</v>
      </c>
      <c r="H26" s="277">
        <f t="shared" si="9"/>
        <v>1200</v>
      </c>
      <c r="I26" s="277">
        <f t="shared" si="9"/>
        <v>1300</v>
      </c>
      <c r="J26" s="277">
        <f t="shared" si="9"/>
        <v>1000</v>
      </c>
      <c r="K26" s="277">
        <f t="shared" si="9"/>
        <v>1000</v>
      </c>
      <c r="L26" s="277">
        <f t="shared" si="9"/>
        <v>1000</v>
      </c>
      <c r="M26" s="277">
        <f t="shared" si="9"/>
        <v>1000</v>
      </c>
      <c r="N26" s="277">
        <f t="shared" si="9"/>
        <v>1000</v>
      </c>
      <c r="O26" s="277">
        <f t="shared" si="9"/>
        <v>1200</v>
      </c>
      <c r="P26" s="277">
        <f t="shared" si="9"/>
        <v>1300</v>
      </c>
      <c r="Q26" s="277">
        <f t="shared" si="9"/>
        <v>1200</v>
      </c>
      <c r="R26" s="277">
        <f t="shared" si="9"/>
        <v>2500</v>
      </c>
      <c r="S26" s="149"/>
    </row>
    <row r="27" spans="1:19" s="150" customFormat="1" ht="74.25" customHeight="1">
      <c r="A27" s="362"/>
      <c r="B27" s="365"/>
      <c r="C27" s="185">
        <v>2110</v>
      </c>
      <c r="D27" s="186" t="s">
        <v>70</v>
      </c>
      <c r="E27" s="185" t="s">
        <v>112</v>
      </c>
      <c r="F27" s="329">
        <v>15000</v>
      </c>
      <c r="G27" s="273">
        <v>1300</v>
      </c>
      <c r="H27" s="273">
        <v>1200</v>
      </c>
      <c r="I27" s="273">
        <v>1300</v>
      </c>
      <c r="J27" s="273">
        <v>1000</v>
      </c>
      <c r="K27" s="273">
        <v>1000</v>
      </c>
      <c r="L27" s="273">
        <v>1000</v>
      </c>
      <c r="M27" s="273">
        <v>1000</v>
      </c>
      <c r="N27" s="273">
        <v>1000</v>
      </c>
      <c r="O27" s="273">
        <v>1200</v>
      </c>
      <c r="P27" s="273">
        <v>1300</v>
      </c>
      <c r="Q27" s="273">
        <v>1200</v>
      </c>
      <c r="R27" s="273">
        <v>2500</v>
      </c>
      <c r="S27" s="149"/>
    </row>
    <row r="28" spans="1:19" s="150" customFormat="1" ht="29.25" customHeight="1">
      <c r="A28" s="243" t="s">
        <v>0</v>
      </c>
      <c r="B28" s="313" t="s">
        <v>1</v>
      </c>
      <c r="C28" s="243" t="s">
        <v>2</v>
      </c>
      <c r="D28" s="243" t="s">
        <v>3</v>
      </c>
      <c r="E28" s="243" t="s">
        <v>69</v>
      </c>
      <c r="F28" s="314" t="s">
        <v>4</v>
      </c>
      <c r="G28" s="244" t="s">
        <v>57</v>
      </c>
      <c r="H28" s="244" t="s">
        <v>58</v>
      </c>
      <c r="I28" s="244" t="s">
        <v>59</v>
      </c>
      <c r="J28" s="328" t="s">
        <v>60</v>
      </c>
      <c r="K28" s="244" t="s">
        <v>61</v>
      </c>
      <c r="L28" s="244" t="s">
        <v>62</v>
      </c>
      <c r="M28" s="244" t="s">
        <v>63</v>
      </c>
      <c r="N28" s="244" t="s">
        <v>64</v>
      </c>
      <c r="O28" s="244" t="s">
        <v>65</v>
      </c>
      <c r="P28" s="244" t="s">
        <v>66</v>
      </c>
      <c r="Q28" s="244" t="s">
        <v>67</v>
      </c>
      <c r="R28" s="244" t="s">
        <v>68</v>
      </c>
      <c r="S28" s="149"/>
    </row>
    <row r="29" spans="1:19" s="152" customFormat="1" ht="32.25" customHeight="1">
      <c r="A29" s="312"/>
      <c r="B29" s="363">
        <v>71015</v>
      </c>
      <c r="C29" s="183"/>
      <c r="D29" s="184" t="s">
        <v>18</v>
      </c>
      <c r="E29" s="183"/>
      <c r="F29" s="176">
        <f>SUM(F30)</f>
        <v>377000</v>
      </c>
      <c r="G29" s="277">
        <f aca="true" t="shared" si="10" ref="G29:R29">SUM(G30)</f>
        <v>31190</v>
      </c>
      <c r="H29" s="277">
        <f t="shared" si="10"/>
        <v>45240</v>
      </c>
      <c r="I29" s="277">
        <f t="shared" si="10"/>
        <v>29600</v>
      </c>
      <c r="J29" s="277">
        <f t="shared" si="10"/>
        <v>31416</v>
      </c>
      <c r="K29" s="277">
        <f t="shared" si="10"/>
        <v>31416</v>
      </c>
      <c r="L29" s="277">
        <f t="shared" si="10"/>
        <v>31416</v>
      </c>
      <c r="M29" s="277">
        <f t="shared" si="10"/>
        <v>31416</v>
      </c>
      <c r="N29" s="277">
        <f t="shared" si="10"/>
        <v>31416</v>
      </c>
      <c r="O29" s="277">
        <f t="shared" si="10"/>
        <v>31416</v>
      </c>
      <c r="P29" s="277">
        <f t="shared" si="10"/>
        <v>31416</v>
      </c>
      <c r="Q29" s="277">
        <f t="shared" si="10"/>
        <v>31416</v>
      </c>
      <c r="R29" s="277">
        <f t="shared" si="10"/>
        <v>19642</v>
      </c>
      <c r="S29" s="151"/>
    </row>
    <row r="30" spans="1:19" s="154" customFormat="1" ht="65.25" customHeight="1">
      <c r="A30" s="239"/>
      <c r="B30" s="365"/>
      <c r="C30" s="193">
        <v>2110</v>
      </c>
      <c r="D30" s="194" t="s">
        <v>70</v>
      </c>
      <c r="E30" s="193" t="s">
        <v>112</v>
      </c>
      <c r="F30" s="281">
        <v>377000</v>
      </c>
      <c r="G30" s="280">
        <v>31190</v>
      </c>
      <c r="H30" s="280">
        <v>45240</v>
      </c>
      <c r="I30" s="280">
        <v>29600</v>
      </c>
      <c r="J30" s="280">
        <v>31416</v>
      </c>
      <c r="K30" s="280">
        <v>31416</v>
      </c>
      <c r="L30" s="280">
        <v>31416</v>
      </c>
      <c r="M30" s="280">
        <v>31416</v>
      </c>
      <c r="N30" s="280">
        <v>31416</v>
      </c>
      <c r="O30" s="280">
        <v>31416</v>
      </c>
      <c r="P30" s="280">
        <v>31416</v>
      </c>
      <c r="Q30" s="280">
        <v>31416</v>
      </c>
      <c r="R30" s="280">
        <v>19642</v>
      </c>
      <c r="S30" s="153"/>
    </row>
    <row r="31" spans="1:19" s="150" customFormat="1" ht="36" customHeight="1">
      <c r="A31" s="360">
        <v>750</v>
      </c>
      <c r="B31" s="238"/>
      <c r="C31" s="229"/>
      <c r="D31" s="231" t="s">
        <v>19</v>
      </c>
      <c r="E31" s="229"/>
      <c r="F31" s="232">
        <f>SUM(F32,F34,F38)</f>
        <v>307800</v>
      </c>
      <c r="G31" s="232">
        <f aca="true" t="shared" si="11" ref="G31:R31">SUM(G32,G34,G38)</f>
        <v>24423</v>
      </c>
      <c r="H31" s="232">
        <f t="shared" si="11"/>
        <v>26570</v>
      </c>
      <c r="I31" s="232">
        <f t="shared" si="11"/>
        <v>38759</v>
      </c>
      <c r="J31" s="232">
        <f t="shared" si="11"/>
        <v>24095</v>
      </c>
      <c r="K31" s="232">
        <f t="shared" si="11"/>
        <v>24315</v>
      </c>
      <c r="L31" s="232">
        <f t="shared" si="11"/>
        <v>23475</v>
      </c>
      <c r="M31" s="232">
        <f t="shared" si="11"/>
        <v>23475</v>
      </c>
      <c r="N31" s="232">
        <f t="shared" si="11"/>
        <v>23475</v>
      </c>
      <c r="O31" s="232">
        <f t="shared" si="11"/>
        <v>23921</v>
      </c>
      <c r="P31" s="232">
        <f t="shared" si="11"/>
        <v>24075</v>
      </c>
      <c r="Q31" s="232">
        <f t="shared" si="11"/>
        <v>25065</v>
      </c>
      <c r="R31" s="232">
        <f t="shared" si="11"/>
        <v>26152</v>
      </c>
      <c r="S31" s="149"/>
    </row>
    <row r="32" spans="1:19" s="150" customFormat="1" ht="33" customHeight="1">
      <c r="A32" s="361"/>
      <c r="B32" s="363">
        <v>75011</v>
      </c>
      <c r="C32" s="183"/>
      <c r="D32" s="184" t="s">
        <v>20</v>
      </c>
      <c r="E32" s="183"/>
      <c r="F32" s="176">
        <f>SUM(F33)</f>
        <v>188100</v>
      </c>
      <c r="G32" s="292">
        <f aca="true" t="shared" si="12" ref="G32:R32">SUM(G33)</f>
        <v>15990</v>
      </c>
      <c r="H32" s="292">
        <f t="shared" si="12"/>
        <v>15742</v>
      </c>
      <c r="I32" s="292">
        <f t="shared" si="12"/>
        <v>14804</v>
      </c>
      <c r="J32" s="292">
        <f t="shared" si="12"/>
        <v>15675</v>
      </c>
      <c r="K32" s="292">
        <f t="shared" si="12"/>
        <v>15675</v>
      </c>
      <c r="L32" s="292">
        <f t="shared" si="12"/>
        <v>15675</v>
      </c>
      <c r="M32" s="292">
        <f t="shared" si="12"/>
        <v>15675</v>
      </c>
      <c r="N32" s="292">
        <f t="shared" si="12"/>
        <v>15675</v>
      </c>
      <c r="O32" s="292">
        <f t="shared" si="12"/>
        <v>15675</v>
      </c>
      <c r="P32" s="292">
        <f t="shared" si="12"/>
        <v>15675</v>
      </c>
      <c r="Q32" s="292">
        <f t="shared" si="12"/>
        <v>15675</v>
      </c>
      <c r="R32" s="292">
        <f t="shared" si="12"/>
        <v>16164</v>
      </c>
      <c r="S32" s="149"/>
    </row>
    <row r="33" spans="1:19" s="152" customFormat="1" ht="65.25" customHeight="1">
      <c r="A33" s="361"/>
      <c r="B33" s="365"/>
      <c r="C33" s="195">
        <v>2110</v>
      </c>
      <c r="D33" s="191" t="s">
        <v>70</v>
      </c>
      <c r="E33" s="192" t="s">
        <v>112</v>
      </c>
      <c r="F33" s="215">
        <v>188100</v>
      </c>
      <c r="G33" s="272">
        <v>15990</v>
      </c>
      <c r="H33" s="272">
        <v>15742</v>
      </c>
      <c r="I33" s="272">
        <v>14804</v>
      </c>
      <c r="J33" s="272">
        <v>15675</v>
      </c>
      <c r="K33" s="272">
        <v>15675</v>
      </c>
      <c r="L33" s="272">
        <v>15675</v>
      </c>
      <c r="M33" s="272">
        <v>15675</v>
      </c>
      <c r="N33" s="272">
        <v>15675</v>
      </c>
      <c r="O33" s="272">
        <v>15675</v>
      </c>
      <c r="P33" s="272">
        <v>15675</v>
      </c>
      <c r="Q33" s="272">
        <v>15675</v>
      </c>
      <c r="R33" s="272">
        <v>16164</v>
      </c>
      <c r="S33" s="151"/>
    </row>
    <row r="34" spans="1:19" s="154" customFormat="1" ht="25.5" customHeight="1">
      <c r="A34" s="361"/>
      <c r="B34" s="363">
        <v>75020</v>
      </c>
      <c r="C34" s="183"/>
      <c r="D34" s="184" t="s">
        <v>21</v>
      </c>
      <c r="E34" s="183"/>
      <c r="F34" s="176">
        <f>SUM(F35,F36,F37)</f>
        <v>80700</v>
      </c>
      <c r="G34" s="176">
        <f aca="true" t="shared" si="13" ref="G34:R34">SUM(G35,G36,G37)</f>
        <v>433</v>
      </c>
      <c r="H34" s="176">
        <f t="shared" si="13"/>
        <v>828</v>
      </c>
      <c r="I34" s="176">
        <f t="shared" si="13"/>
        <v>2955</v>
      </c>
      <c r="J34" s="176">
        <f t="shared" si="13"/>
        <v>8420</v>
      </c>
      <c r="K34" s="176">
        <f t="shared" si="13"/>
        <v>8640</v>
      </c>
      <c r="L34" s="176">
        <f t="shared" si="13"/>
        <v>7800</v>
      </c>
      <c r="M34" s="176">
        <f t="shared" si="13"/>
        <v>7800</v>
      </c>
      <c r="N34" s="176">
        <f t="shared" si="13"/>
        <v>7800</v>
      </c>
      <c r="O34" s="176">
        <f t="shared" si="13"/>
        <v>8246</v>
      </c>
      <c r="P34" s="176">
        <f t="shared" si="13"/>
        <v>8400</v>
      </c>
      <c r="Q34" s="176">
        <f t="shared" si="13"/>
        <v>9390</v>
      </c>
      <c r="R34" s="176">
        <f t="shared" si="13"/>
        <v>9988</v>
      </c>
      <c r="S34" s="153"/>
    </row>
    <row r="35" spans="1:19" s="150" customFormat="1" ht="28.5" customHeight="1">
      <c r="A35" s="361"/>
      <c r="B35" s="364"/>
      <c r="C35" s="187">
        <v>690</v>
      </c>
      <c r="D35" s="186" t="s">
        <v>11</v>
      </c>
      <c r="E35" s="188" t="s">
        <v>71</v>
      </c>
      <c r="F35" s="177">
        <v>1800</v>
      </c>
      <c r="G35" s="273">
        <v>120</v>
      </c>
      <c r="H35" s="273">
        <v>270</v>
      </c>
      <c r="I35" s="273">
        <v>370</v>
      </c>
      <c r="J35" s="273">
        <v>220</v>
      </c>
      <c r="K35" s="273">
        <v>40</v>
      </c>
      <c r="L35" s="273">
        <v>100</v>
      </c>
      <c r="M35" s="273">
        <v>100</v>
      </c>
      <c r="N35" s="273">
        <v>100</v>
      </c>
      <c r="O35" s="273">
        <v>80</v>
      </c>
      <c r="P35" s="273">
        <v>100</v>
      </c>
      <c r="Q35" s="273">
        <v>90</v>
      </c>
      <c r="R35" s="273">
        <v>210</v>
      </c>
      <c r="S35" s="149"/>
    </row>
    <row r="36" spans="1:19" s="150" customFormat="1" ht="27.75" customHeight="1">
      <c r="A36" s="361"/>
      <c r="B36" s="364"/>
      <c r="C36" s="189">
        <v>830</v>
      </c>
      <c r="D36" s="196" t="s">
        <v>14</v>
      </c>
      <c r="E36" s="188" t="s">
        <v>71</v>
      </c>
      <c r="F36" s="177">
        <v>52400</v>
      </c>
      <c r="G36" s="273">
        <v>213</v>
      </c>
      <c r="H36" s="273">
        <v>436</v>
      </c>
      <c r="I36" s="273">
        <v>185</v>
      </c>
      <c r="J36" s="273">
        <v>5500</v>
      </c>
      <c r="K36" s="273">
        <v>5800</v>
      </c>
      <c r="L36" s="273">
        <v>5500</v>
      </c>
      <c r="M36" s="273">
        <v>5500</v>
      </c>
      <c r="N36" s="273">
        <v>5500</v>
      </c>
      <c r="O36" s="273">
        <v>5666</v>
      </c>
      <c r="P36" s="273">
        <v>5800</v>
      </c>
      <c r="Q36" s="273">
        <v>5800</v>
      </c>
      <c r="R36" s="273">
        <v>6500</v>
      </c>
      <c r="S36" s="149"/>
    </row>
    <row r="37" spans="1:19" s="150" customFormat="1" ht="24.75" customHeight="1">
      <c r="A37" s="361"/>
      <c r="B37" s="365"/>
      <c r="C37" s="189">
        <v>970</v>
      </c>
      <c r="D37" s="196" t="s">
        <v>22</v>
      </c>
      <c r="E37" s="188" t="s">
        <v>71</v>
      </c>
      <c r="F37" s="177">
        <v>26500</v>
      </c>
      <c r="G37" s="273">
        <v>100</v>
      </c>
      <c r="H37" s="273">
        <v>122</v>
      </c>
      <c r="I37" s="273">
        <v>2400</v>
      </c>
      <c r="J37" s="273">
        <v>2700</v>
      </c>
      <c r="K37" s="273">
        <v>2800</v>
      </c>
      <c r="L37" s="273">
        <v>2200</v>
      </c>
      <c r="M37" s="273">
        <v>2200</v>
      </c>
      <c r="N37" s="273">
        <v>2200</v>
      </c>
      <c r="O37" s="273">
        <v>2500</v>
      </c>
      <c r="P37" s="273">
        <v>2500</v>
      </c>
      <c r="Q37" s="273">
        <v>3500</v>
      </c>
      <c r="R37" s="273">
        <v>3278</v>
      </c>
      <c r="S37" s="149"/>
    </row>
    <row r="38" spans="1:19" s="150" customFormat="1" ht="35.25" customHeight="1">
      <c r="A38" s="361"/>
      <c r="B38" s="363">
        <v>75045</v>
      </c>
      <c r="C38" s="183"/>
      <c r="D38" s="184" t="s">
        <v>23</v>
      </c>
      <c r="E38" s="183"/>
      <c r="F38" s="179">
        <f>SUM(F39,F40)</f>
        <v>39000</v>
      </c>
      <c r="G38" s="179">
        <f aca="true" t="shared" si="14" ref="G38:R38">SUM(G39,G40)</f>
        <v>8000</v>
      </c>
      <c r="H38" s="179">
        <f t="shared" si="14"/>
        <v>10000</v>
      </c>
      <c r="I38" s="179">
        <f t="shared" si="14"/>
        <v>21000</v>
      </c>
      <c r="J38" s="179">
        <f t="shared" si="14"/>
        <v>0</v>
      </c>
      <c r="K38" s="179">
        <f t="shared" si="14"/>
        <v>0</v>
      </c>
      <c r="L38" s="179">
        <f t="shared" si="14"/>
        <v>0</v>
      </c>
      <c r="M38" s="179">
        <f t="shared" si="14"/>
        <v>0</v>
      </c>
      <c r="N38" s="179">
        <f t="shared" si="14"/>
        <v>0</v>
      </c>
      <c r="O38" s="179">
        <f t="shared" si="14"/>
        <v>0</v>
      </c>
      <c r="P38" s="179">
        <f t="shared" si="14"/>
        <v>0</v>
      </c>
      <c r="Q38" s="179">
        <f t="shared" si="14"/>
        <v>0</v>
      </c>
      <c r="R38" s="179">
        <f t="shared" si="14"/>
        <v>0</v>
      </c>
      <c r="S38" s="149"/>
    </row>
    <row r="39" spans="1:19" s="152" customFormat="1" ht="72.75" customHeight="1">
      <c r="A39" s="361"/>
      <c r="B39" s="364"/>
      <c r="C39" s="197">
        <v>2110</v>
      </c>
      <c r="D39" s="186" t="s">
        <v>70</v>
      </c>
      <c r="E39" s="185" t="s">
        <v>112</v>
      </c>
      <c r="F39" s="177">
        <v>30000</v>
      </c>
      <c r="G39" s="273">
        <v>8000</v>
      </c>
      <c r="H39" s="273">
        <v>10000</v>
      </c>
      <c r="I39" s="273">
        <v>12000</v>
      </c>
      <c r="J39" s="273">
        <v>0</v>
      </c>
      <c r="K39" s="273">
        <v>0</v>
      </c>
      <c r="L39" s="273">
        <v>0</v>
      </c>
      <c r="M39" s="273">
        <v>0</v>
      </c>
      <c r="N39" s="273">
        <v>0</v>
      </c>
      <c r="O39" s="273">
        <v>0</v>
      </c>
      <c r="P39" s="273">
        <v>0</v>
      </c>
      <c r="Q39" s="273">
        <v>0</v>
      </c>
      <c r="R39" s="273">
        <v>0</v>
      </c>
      <c r="S39" s="151"/>
    </row>
    <row r="40" spans="1:19" s="154" customFormat="1" ht="69.75" customHeight="1">
      <c r="A40" s="362"/>
      <c r="B40" s="365"/>
      <c r="C40" s="201">
        <v>2120</v>
      </c>
      <c r="D40" s="202" t="s">
        <v>77</v>
      </c>
      <c r="E40" s="195" t="s">
        <v>112</v>
      </c>
      <c r="F40" s="217">
        <v>9000</v>
      </c>
      <c r="G40" s="280">
        <v>0</v>
      </c>
      <c r="H40" s="280">
        <v>0</v>
      </c>
      <c r="I40" s="280">
        <v>9000</v>
      </c>
      <c r="J40" s="280">
        <v>0</v>
      </c>
      <c r="K40" s="280">
        <v>0</v>
      </c>
      <c r="L40" s="280">
        <v>0</v>
      </c>
      <c r="M40" s="280">
        <v>0</v>
      </c>
      <c r="N40" s="280">
        <v>0</v>
      </c>
      <c r="O40" s="280">
        <v>0</v>
      </c>
      <c r="P40" s="280">
        <v>0</v>
      </c>
      <c r="Q40" s="280">
        <v>0</v>
      </c>
      <c r="R40" s="280">
        <v>0</v>
      </c>
      <c r="S40" s="153"/>
    </row>
    <row r="41" spans="1:19" s="150" customFormat="1" ht="36" customHeight="1">
      <c r="A41" s="360">
        <v>754</v>
      </c>
      <c r="B41" s="237"/>
      <c r="C41" s="230"/>
      <c r="D41" s="233" t="s">
        <v>24</v>
      </c>
      <c r="E41" s="230"/>
      <c r="F41" s="236">
        <f>SUM(F42)</f>
        <v>5078830</v>
      </c>
      <c r="G41" s="236">
        <f aca="true" t="shared" si="15" ref="G41:R41">SUM(G42)</f>
        <v>712500</v>
      </c>
      <c r="H41" s="236">
        <f t="shared" si="15"/>
        <v>301900</v>
      </c>
      <c r="I41" s="236">
        <f t="shared" si="15"/>
        <v>470300</v>
      </c>
      <c r="J41" s="236">
        <f t="shared" si="15"/>
        <v>448001</v>
      </c>
      <c r="K41" s="236">
        <f t="shared" si="15"/>
        <v>448001</v>
      </c>
      <c r="L41" s="236">
        <f t="shared" si="15"/>
        <v>418003</v>
      </c>
      <c r="M41" s="236">
        <f t="shared" si="15"/>
        <v>418001</v>
      </c>
      <c r="N41" s="236">
        <f t="shared" si="15"/>
        <v>418002</v>
      </c>
      <c r="O41" s="236">
        <f t="shared" si="15"/>
        <v>418001</v>
      </c>
      <c r="P41" s="236">
        <f t="shared" si="15"/>
        <v>418001</v>
      </c>
      <c r="Q41" s="236">
        <f t="shared" si="15"/>
        <v>418001</v>
      </c>
      <c r="R41" s="236">
        <f t="shared" si="15"/>
        <v>190119</v>
      </c>
      <c r="S41" s="149"/>
    </row>
    <row r="42" spans="1:19" s="150" customFormat="1" ht="33.75" customHeight="1">
      <c r="A42" s="361"/>
      <c r="B42" s="363">
        <v>75411</v>
      </c>
      <c r="C42" s="183"/>
      <c r="D42" s="184" t="s">
        <v>25</v>
      </c>
      <c r="E42" s="183"/>
      <c r="F42" s="176">
        <f>SUM(F43,F44,F45)</f>
        <v>5078830</v>
      </c>
      <c r="G42" s="176">
        <f aca="true" t="shared" si="16" ref="G42:R42">SUM(G43,G44,G45)</f>
        <v>712500</v>
      </c>
      <c r="H42" s="176">
        <f t="shared" si="16"/>
        <v>301900</v>
      </c>
      <c r="I42" s="176">
        <f t="shared" si="16"/>
        <v>470300</v>
      </c>
      <c r="J42" s="176">
        <f t="shared" si="16"/>
        <v>448001</v>
      </c>
      <c r="K42" s="176">
        <f t="shared" si="16"/>
        <v>448001</v>
      </c>
      <c r="L42" s="176">
        <f t="shared" si="16"/>
        <v>418003</v>
      </c>
      <c r="M42" s="176">
        <f t="shared" si="16"/>
        <v>418001</v>
      </c>
      <c r="N42" s="176">
        <f t="shared" si="16"/>
        <v>418002</v>
      </c>
      <c r="O42" s="176">
        <f t="shared" si="16"/>
        <v>418001</v>
      </c>
      <c r="P42" s="176">
        <f t="shared" si="16"/>
        <v>418001</v>
      </c>
      <c r="Q42" s="176">
        <f t="shared" si="16"/>
        <v>418001</v>
      </c>
      <c r="R42" s="176">
        <f t="shared" si="16"/>
        <v>190119</v>
      </c>
      <c r="S42" s="149"/>
    </row>
    <row r="43" spans="1:19" s="150" customFormat="1" ht="69.75" customHeight="1">
      <c r="A43" s="361"/>
      <c r="B43" s="364"/>
      <c r="C43" s="185">
        <v>2110</v>
      </c>
      <c r="D43" s="186" t="s">
        <v>70</v>
      </c>
      <c r="E43" s="185" t="s">
        <v>112</v>
      </c>
      <c r="F43" s="177">
        <v>5018815</v>
      </c>
      <c r="G43" s="273">
        <v>712500</v>
      </c>
      <c r="H43" s="273">
        <v>301900</v>
      </c>
      <c r="I43" s="273">
        <v>470300</v>
      </c>
      <c r="J43" s="273">
        <v>418000</v>
      </c>
      <c r="K43" s="273">
        <v>418000</v>
      </c>
      <c r="L43" s="273">
        <v>418000</v>
      </c>
      <c r="M43" s="273">
        <v>418000</v>
      </c>
      <c r="N43" s="273">
        <v>418000</v>
      </c>
      <c r="O43" s="273">
        <v>418000</v>
      </c>
      <c r="P43" s="273">
        <v>418000</v>
      </c>
      <c r="Q43" s="273">
        <v>418000</v>
      </c>
      <c r="R43" s="273">
        <v>190115</v>
      </c>
      <c r="S43" s="149"/>
    </row>
    <row r="44" spans="1:19" s="150" customFormat="1" ht="69.75" customHeight="1">
      <c r="A44" s="361"/>
      <c r="B44" s="364"/>
      <c r="C44" s="197">
        <v>2360</v>
      </c>
      <c r="D44" s="196" t="s">
        <v>76</v>
      </c>
      <c r="E44" s="185" t="s">
        <v>71</v>
      </c>
      <c r="F44" s="177">
        <v>15</v>
      </c>
      <c r="G44" s="273">
        <v>0</v>
      </c>
      <c r="H44" s="273">
        <v>0</v>
      </c>
      <c r="I44" s="273">
        <v>0</v>
      </c>
      <c r="J44" s="273">
        <v>1</v>
      </c>
      <c r="K44" s="273">
        <v>1</v>
      </c>
      <c r="L44" s="273">
        <v>3</v>
      </c>
      <c r="M44" s="273">
        <v>1</v>
      </c>
      <c r="N44" s="273">
        <v>2</v>
      </c>
      <c r="O44" s="273">
        <v>1</v>
      </c>
      <c r="P44" s="273">
        <v>1</v>
      </c>
      <c r="Q44" s="273">
        <v>1</v>
      </c>
      <c r="R44" s="273">
        <v>4</v>
      </c>
      <c r="S44" s="149"/>
    </row>
    <row r="45" spans="1:19" s="150" customFormat="1" ht="73.5" customHeight="1">
      <c r="A45" s="239"/>
      <c r="B45" s="365"/>
      <c r="C45" s="190">
        <v>6410</v>
      </c>
      <c r="D45" s="203" t="s">
        <v>78</v>
      </c>
      <c r="E45" s="192" t="s">
        <v>112</v>
      </c>
      <c r="F45" s="215">
        <v>60000</v>
      </c>
      <c r="G45" s="272">
        <v>0</v>
      </c>
      <c r="H45" s="272">
        <v>0</v>
      </c>
      <c r="I45" s="272">
        <v>0</v>
      </c>
      <c r="J45" s="272">
        <v>30000</v>
      </c>
      <c r="K45" s="272">
        <v>30000</v>
      </c>
      <c r="L45" s="272">
        <v>0</v>
      </c>
      <c r="M45" s="272">
        <v>0</v>
      </c>
      <c r="N45" s="272">
        <v>0</v>
      </c>
      <c r="O45" s="272">
        <v>0</v>
      </c>
      <c r="P45" s="272">
        <v>0</v>
      </c>
      <c r="Q45" s="272">
        <v>0</v>
      </c>
      <c r="R45" s="272">
        <v>0</v>
      </c>
      <c r="S45" s="149"/>
    </row>
    <row r="46" spans="1:19" s="150" customFormat="1" ht="72.75" customHeight="1">
      <c r="A46" s="360">
        <v>756</v>
      </c>
      <c r="B46" s="237"/>
      <c r="C46" s="230"/>
      <c r="D46" s="233" t="s">
        <v>79</v>
      </c>
      <c r="E46" s="230"/>
      <c r="F46" s="236">
        <f>SUM(F47,F49)</f>
        <v>10007811</v>
      </c>
      <c r="G46" s="236">
        <f aca="true" t="shared" si="17" ref="G46:R46">SUM(G47,G49)</f>
        <v>762889</v>
      </c>
      <c r="H46" s="236">
        <f t="shared" si="17"/>
        <v>201203</v>
      </c>
      <c r="I46" s="236">
        <f t="shared" si="17"/>
        <v>781251</v>
      </c>
      <c r="J46" s="236">
        <f t="shared" si="17"/>
        <v>981737</v>
      </c>
      <c r="K46" s="236">
        <f t="shared" si="17"/>
        <v>1031358</v>
      </c>
      <c r="L46" s="236">
        <f t="shared" si="17"/>
        <v>988020</v>
      </c>
      <c r="M46" s="236">
        <f t="shared" si="17"/>
        <v>821854</v>
      </c>
      <c r="N46" s="236">
        <f t="shared" si="17"/>
        <v>836800</v>
      </c>
      <c r="O46" s="236">
        <f t="shared" si="17"/>
        <v>837800</v>
      </c>
      <c r="P46" s="236">
        <f t="shared" si="17"/>
        <v>789520</v>
      </c>
      <c r="Q46" s="236">
        <f t="shared" si="17"/>
        <v>866320</v>
      </c>
      <c r="R46" s="236">
        <f t="shared" si="17"/>
        <v>1109059</v>
      </c>
      <c r="S46" s="149"/>
    </row>
    <row r="47" spans="1:19" s="150" customFormat="1" ht="55.5" customHeight="1">
      <c r="A47" s="361"/>
      <c r="B47" s="386">
        <v>75618</v>
      </c>
      <c r="C47" s="183"/>
      <c r="D47" s="184" t="s">
        <v>80</v>
      </c>
      <c r="E47" s="183"/>
      <c r="F47" s="176">
        <f>SUM(F48)</f>
        <v>1750000</v>
      </c>
      <c r="G47" s="176">
        <v>173252</v>
      </c>
      <c r="H47" s="176">
        <v>187041</v>
      </c>
      <c r="I47" s="176">
        <v>145988</v>
      </c>
      <c r="J47" s="176">
        <v>137737</v>
      </c>
      <c r="K47" s="176">
        <v>200828</v>
      </c>
      <c r="L47" s="176">
        <v>158500</v>
      </c>
      <c r="M47" s="176">
        <v>145654</v>
      </c>
      <c r="N47" s="176">
        <v>128000</v>
      </c>
      <c r="O47" s="176">
        <v>128000</v>
      </c>
      <c r="P47" s="176">
        <f>SUM(P48)</f>
        <v>124000</v>
      </c>
      <c r="Q47" s="176">
        <f>SUM(Q48)</f>
        <v>113000</v>
      </c>
      <c r="R47" s="176">
        <f>SUM(R48)</f>
        <v>108000</v>
      </c>
      <c r="S47" s="149"/>
    </row>
    <row r="48" spans="1:19" s="150" customFormat="1" ht="35.25" customHeight="1">
      <c r="A48" s="361"/>
      <c r="B48" s="386"/>
      <c r="C48" s="189">
        <v>420</v>
      </c>
      <c r="D48" s="196" t="s">
        <v>27</v>
      </c>
      <c r="E48" s="187" t="s">
        <v>71</v>
      </c>
      <c r="F48" s="177">
        <v>1750000</v>
      </c>
      <c r="G48" s="178">
        <f>SUM(G47)</f>
        <v>173252</v>
      </c>
      <c r="H48" s="178">
        <f>SUM(H47)</f>
        <v>187041</v>
      </c>
      <c r="I48" s="178">
        <f aca="true" t="shared" si="18" ref="I48:O48">SUM(I47)</f>
        <v>145988</v>
      </c>
      <c r="J48" s="178">
        <f t="shared" si="18"/>
        <v>137737</v>
      </c>
      <c r="K48" s="178">
        <f t="shared" si="18"/>
        <v>200828</v>
      </c>
      <c r="L48" s="178">
        <f t="shared" si="18"/>
        <v>158500</v>
      </c>
      <c r="M48" s="178">
        <f t="shared" si="18"/>
        <v>145654</v>
      </c>
      <c r="N48" s="178">
        <f t="shared" si="18"/>
        <v>128000</v>
      </c>
      <c r="O48" s="178">
        <f t="shared" si="18"/>
        <v>128000</v>
      </c>
      <c r="P48" s="178">
        <v>124000</v>
      </c>
      <c r="Q48" s="178">
        <v>113000</v>
      </c>
      <c r="R48" s="178">
        <v>108000</v>
      </c>
      <c r="S48" s="149"/>
    </row>
    <row r="49" spans="1:19" s="150" customFormat="1" ht="41.25" customHeight="1">
      <c r="A49" s="361"/>
      <c r="B49" s="363">
        <v>75622</v>
      </c>
      <c r="C49" s="198"/>
      <c r="D49" s="199" t="s">
        <v>28</v>
      </c>
      <c r="E49" s="198"/>
      <c r="F49" s="180">
        <f>SUM(F50,F51)</f>
        <v>8257811</v>
      </c>
      <c r="G49" s="180">
        <f aca="true" t="shared" si="19" ref="G49:R49">SUM(G50,G51)</f>
        <v>589637</v>
      </c>
      <c r="H49" s="180">
        <f t="shared" si="19"/>
        <v>14162</v>
      </c>
      <c r="I49" s="180">
        <f t="shared" si="19"/>
        <v>635263</v>
      </c>
      <c r="J49" s="180">
        <f t="shared" si="19"/>
        <v>844000</v>
      </c>
      <c r="K49" s="180">
        <f t="shared" si="19"/>
        <v>830530</v>
      </c>
      <c r="L49" s="180">
        <f t="shared" si="19"/>
        <v>829520</v>
      </c>
      <c r="M49" s="180">
        <f t="shared" si="19"/>
        <v>676200</v>
      </c>
      <c r="N49" s="180">
        <f t="shared" si="19"/>
        <v>708800</v>
      </c>
      <c r="O49" s="180">
        <f t="shared" si="19"/>
        <v>709800</v>
      </c>
      <c r="P49" s="180">
        <f t="shared" si="19"/>
        <v>665520</v>
      </c>
      <c r="Q49" s="180">
        <f t="shared" si="19"/>
        <v>753320</v>
      </c>
      <c r="R49" s="180">
        <f t="shared" si="19"/>
        <v>1001059</v>
      </c>
      <c r="S49" s="149"/>
    </row>
    <row r="50" spans="1:28" s="150" customFormat="1" ht="34.5" customHeight="1">
      <c r="A50" s="361"/>
      <c r="B50" s="364"/>
      <c r="C50" s="187">
        <v>10</v>
      </c>
      <c r="D50" s="186" t="s">
        <v>29</v>
      </c>
      <c r="E50" s="187" t="s">
        <v>112</v>
      </c>
      <c r="F50" s="177">
        <v>7981811</v>
      </c>
      <c r="G50" s="273">
        <v>579430</v>
      </c>
      <c r="H50" s="273">
        <v>0</v>
      </c>
      <c r="I50" s="273">
        <v>587608</v>
      </c>
      <c r="J50" s="273">
        <v>823000</v>
      </c>
      <c r="K50" s="273">
        <v>806530</v>
      </c>
      <c r="L50" s="273">
        <v>806520</v>
      </c>
      <c r="M50" s="273">
        <v>648200</v>
      </c>
      <c r="N50" s="273">
        <v>683300</v>
      </c>
      <c r="O50" s="273">
        <v>683500</v>
      </c>
      <c r="P50" s="273">
        <v>638320</v>
      </c>
      <c r="Q50" s="273">
        <v>728320</v>
      </c>
      <c r="R50" s="273">
        <v>997083</v>
      </c>
      <c r="S50" s="159"/>
      <c r="T50" s="160"/>
      <c r="U50" s="160"/>
      <c r="V50" s="160"/>
      <c r="W50" s="160"/>
      <c r="X50" s="160"/>
      <c r="Y50" s="160"/>
      <c r="Z50" s="160"/>
      <c r="AA50" s="160"/>
      <c r="AB50" s="160"/>
    </row>
    <row r="51" spans="1:19" s="150" customFormat="1" ht="34.5" customHeight="1">
      <c r="A51" s="362"/>
      <c r="B51" s="365"/>
      <c r="C51" s="204">
        <v>20</v>
      </c>
      <c r="D51" s="196" t="s">
        <v>30</v>
      </c>
      <c r="E51" s="187" t="s">
        <v>71</v>
      </c>
      <c r="F51" s="177">
        <v>276000</v>
      </c>
      <c r="G51" s="273">
        <v>10207</v>
      </c>
      <c r="H51" s="273">
        <v>14162</v>
      </c>
      <c r="I51" s="273">
        <v>47655</v>
      </c>
      <c r="J51" s="273">
        <v>21000</v>
      </c>
      <c r="K51" s="273">
        <v>24000</v>
      </c>
      <c r="L51" s="273">
        <v>23000</v>
      </c>
      <c r="M51" s="273">
        <v>28000</v>
      </c>
      <c r="N51" s="273">
        <v>25500</v>
      </c>
      <c r="O51" s="273">
        <v>26300</v>
      </c>
      <c r="P51" s="273">
        <v>27200</v>
      </c>
      <c r="Q51" s="273">
        <v>25000</v>
      </c>
      <c r="R51" s="273">
        <v>3976</v>
      </c>
      <c r="S51" s="149"/>
    </row>
    <row r="52" spans="1:19" s="150" customFormat="1" ht="37.5" customHeight="1">
      <c r="A52" s="360">
        <v>758</v>
      </c>
      <c r="B52" s="237"/>
      <c r="C52" s="240"/>
      <c r="D52" s="233" t="s">
        <v>31</v>
      </c>
      <c r="E52" s="240"/>
      <c r="F52" s="236">
        <f aca="true" t="shared" si="20" ref="F52:R52">SUM(F53,F56,F58,F61)</f>
        <v>38132982</v>
      </c>
      <c r="G52" s="236">
        <f t="shared" si="20"/>
        <v>2759760</v>
      </c>
      <c r="H52" s="236">
        <f t="shared" si="20"/>
        <v>5949283</v>
      </c>
      <c r="I52" s="236">
        <f t="shared" si="20"/>
        <v>2958975</v>
      </c>
      <c r="J52" s="236">
        <f t="shared" si="20"/>
        <v>2970650</v>
      </c>
      <c r="K52" s="236">
        <f t="shared" si="20"/>
        <v>2959245</v>
      </c>
      <c r="L52" s="236">
        <f t="shared" si="20"/>
        <v>2959245</v>
      </c>
      <c r="M52" s="236">
        <f t="shared" si="20"/>
        <v>2969650</v>
      </c>
      <c r="N52" s="236">
        <f t="shared" si="20"/>
        <v>2959245</v>
      </c>
      <c r="O52" s="236">
        <f t="shared" si="20"/>
        <v>2959245</v>
      </c>
      <c r="P52" s="236">
        <f t="shared" si="20"/>
        <v>2962745</v>
      </c>
      <c r="Q52" s="236">
        <f t="shared" si="20"/>
        <v>1564970.5</v>
      </c>
      <c r="R52" s="236">
        <f t="shared" si="20"/>
        <v>4159968</v>
      </c>
      <c r="S52" s="149"/>
    </row>
    <row r="53" spans="1:19" s="150" customFormat="1" ht="39.75" customHeight="1">
      <c r="A53" s="361"/>
      <c r="B53" s="386">
        <v>75801</v>
      </c>
      <c r="C53" s="183"/>
      <c r="D53" s="184" t="s">
        <v>81</v>
      </c>
      <c r="E53" s="183"/>
      <c r="F53" s="176">
        <f>SUM(F54)</f>
        <v>33701934</v>
      </c>
      <c r="G53" s="176">
        <f aca="true" t="shared" si="21" ref="G53:R53">SUM(G54)</f>
        <v>2393819</v>
      </c>
      <c r="H53" s="176">
        <f t="shared" si="21"/>
        <v>5582186</v>
      </c>
      <c r="I53" s="176">
        <f t="shared" si="21"/>
        <v>2592456</v>
      </c>
      <c r="J53" s="176">
        <f t="shared" si="21"/>
        <v>2593304</v>
      </c>
      <c r="K53" s="176">
        <f t="shared" si="21"/>
        <v>2593304</v>
      </c>
      <c r="L53" s="176">
        <f t="shared" si="21"/>
        <v>2593304</v>
      </c>
      <c r="M53" s="176">
        <f t="shared" si="21"/>
        <v>2593304</v>
      </c>
      <c r="N53" s="176">
        <f t="shared" si="21"/>
        <v>2593304</v>
      </c>
      <c r="O53" s="176">
        <f t="shared" si="21"/>
        <v>2593304</v>
      </c>
      <c r="P53" s="176">
        <f t="shared" si="21"/>
        <v>2593304</v>
      </c>
      <c r="Q53" s="176">
        <f t="shared" si="21"/>
        <v>1199029.5</v>
      </c>
      <c r="R53" s="176">
        <f t="shared" si="21"/>
        <v>3781315</v>
      </c>
      <c r="S53" s="149"/>
    </row>
    <row r="54" spans="1:21" s="150" customFormat="1" ht="40.5" customHeight="1">
      <c r="A54" s="362"/>
      <c r="B54" s="386"/>
      <c r="C54" s="197">
        <v>2920</v>
      </c>
      <c r="D54" s="196" t="s">
        <v>32</v>
      </c>
      <c r="E54" s="185" t="s">
        <v>112</v>
      </c>
      <c r="F54" s="177">
        <v>33701934</v>
      </c>
      <c r="G54" s="273">
        <v>2393819</v>
      </c>
      <c r="H54" s="273">
        <v>5582186</v>
      </c>
      <c r="I54" s="273">
        <v>2592456</v>
      </c>
      <c r="J54" s="273">
        <v>2593304</v>
      </c>
      <c r="K54" s="273">
        <v>2593304</v>
      </c>
      <c r="L54" s="273">
        <v>2593304</v>
      </c>
      <c r="M54" s="273">
        <v>2593304</v>
      </c>
      <c r="N54" s="273">
        <v>2593304</v>
      </c>
      <c r="O54" s="273">
        <v>2593304</v>
      </c>
      <c r="P54" s="273">
        <v>2593304</v>
      </c>
      <c r="Q54" s="273">
        <v>1199029.5</v>
      </c>
      <c r="R54" s="273">
        <v>3781315</v>
      </c>
      <c r="S54" s="159"/>
      <c r="T54" s="160"/>
      <c r="U54" s="160"/>
    </row>
    <row r="55" spans="1:19" s="150" customFormat="1" ht="29.25" customHeight="1">
      <c r="A55" s="243" t="s">
        <v>0</v>
      </c>
      <c r="B55" s="313" t="s">
        <v>1</v>
      </c>
      <c r="C55" s="243" t="s">
        <v>2</v>
      </c>
      <c r="D55" s="243" t="s">
        <v>3</v>
      </c>
      <c r="E55" s="243" t="s">
        <v>69</v>
      </c>
      <c r="F55" s="314" t="s">
        <v>4</v>
      </c>
      <c r="G55" s="244" t="s">
        <v>57</v>
      </c>
      <c r="H55" s="244" t="s">
        <v>58</v>
      </c>
      <c r="I55" s="244" t="s">
        <v>59</v>
      </c>
      <c r="J55" s="328" t="s">
        <v>60</v>
      </c>
      <c r="K55" s="244" t="s">
        <v>61</v>
      </c>
      <c r="L55" s="244" t="s">
        <v>62</v>
      </c>
      <c r="M55" s="244" t="s">
        <v>63</v>
      </c>
      <c r="N55" s="244" t="s">
        <v>64</v>
      </c>
      <c r="O55" s="244" t="s">
        <v>65</v>
      </c>
      <c r="P55" s="244" t="s">
        <v>66</v>
      </c>
      <c r="Q55" s="244" t="s">
        <v>67</v>
      </c>
      <c r="R55" s="244" t="s">
        <v>68</v>
      </c>
      <c r="S55" s="149"/>
    </row>
    <row r="56" spans="1:19" s="150" customFormat="1" ht="35.25" customHeight="1">
      <c r="A56" s="312"/>
      <c r="B56" s="386">
        <v>75803</v>
      </c>
      <c r="C56" s="183"/>
      <c r="D56" s="184" t="s">
        <v>33</v>
      </c>
      <c r="E56" s="183"/>
      <c r="F56" s="176">
        <f>SUM(F57)</f>
        <v>3768947</v>
      </c>
      <c r="G56" s="277">
        <f aca="true" t="shared" si="22" ref="G56:R56">SUM(G57)</f>
        <v>314078</v>
      </c>
      <c r="H56" s="277">
        <f t="shared" si="22"/>
        <v>314078</v>
      </c>
      <c r="I56" s="277">
        <f t="shared" si="22"/>
        <v>314078</v>
      </c>
      <c r="J56" s="277">
        <f t="shared" si="22"/>
        <v>314078</v>
      </c>
      <c r="K56" s="277">
        <f t="shared" si="22"/>
        <v>314078</v>
      </c>
      <c r="L56" s="277">
        <f t="shared" si="22"/>
        <v>314078</v>
      </c>
      <c r="M56" s="277">
        <f t="shared" si="22"/>
        <v>314078</v>
      </c>
      <c r="N56" s="277">
        <f t="shared" si="22"/>
        <v>314078</v>
      </c>
      <c r="O56" s="277">
        <f t="shared" si="22"/>
        <v>314078</v>
      </c>
      <c r="P56" s="277">
        <f t="shared" si="22"/>
        <v>314078</v>
      </c>
      <c r="Q56" s="277">
        <f t="shared" si="22"/>
        <v>314078</v>
      </c>
      <c r="R56" s="277">
        <f t="shared" si="22"/>
        <v>314089</v>
      </c>
      <c r="S56" s="149"/>
    </row>
    <row r="57" spans="1:19" s="150" customFormat="1" ht="33" customHeight="1">
      <c r="A57" s="312"/>
      <c r="B57" s="386"/>
      <c r="C57" s="185">
        <v>2920</v>
      </c>
      <c r="D57" s="186" t="s">
        <v>32</v>
      </c>
      <c r="E57" s="185" t="s">
        <v>112</v>
      </c>
      <c r="F57" s="177">
        <v>3768947</v>
      </c>
      <c r="G57" s="273">
        <v>314078</v>
      </c>
      <c r="H57" s="273">
        <v>314078</v>
      </c>
      <c r="I57" s="273">
        <v>314078</v>
      </c>
      <c r="J57" s="273">
        <v>314078</v>
      </c>
      <c r="K57" s="273">
        <v>314078</v>
      </c>
      <c r="L57" s="273">
        <v>314078</v>
      </c>
      <c r="M57" s="273">
        <v>314078</v>
      </c>
      <c r="N57" s="273">
        <v>314078</v>
      </c>
      <c r="O57" s="273">
        <v>314078</v>
      </c>
      <c r="P57" s="273">
        <v>314078</v>
      </c>
      <c r="Q57" s="273">
        <v>314078</v>
      </c>
      <c r="R57" s="273">
        <v>314089</v>
      </c>
      <c r="S57" s="149"/>
    </row>
    <row r="58" spans="1:19" s="150" customFormat="1" ht="33" customHeight="1">
      <c r="A58" s="312"/>
      <c r="B58" s="386">
        <v>75814</v>
      </c>
      <c r="C58" s="183"/>
      <c r="D58" s="184" t="s">
        <v>34</v>
      </c>
      <c r="E58" s="183"/>
      <c r="F58" s="176">
        <f>SUM(F59,F60)</f>
        <v>32810</v>
      </c>
      <c r="G58" s="282">
        <f aca="true" t="shared" si="23" ref="G58:R58">SUM(G59,G60)</f>
        <v>0</v>
      </c>
      <c r="H58" s="282">
        <f t="shared" si="23"/>
        <v>0</v>
      </c>
      <c r="I58" s="282">
        <f t="shared" si="23"/>
        <v>0</v>
      </c>
      <c r="J58" s="176">
        <f t="shared" si="23"/>
        <v>11405</v>
      </c>
      <c r="K58" s="282">
        <f t="shared" si="23"/>
        <v>0</v>
      </c>
      <c r="L58" s="282">
        <f t="shared" si="23"/>
        <v>0</v>
      </c>
      <c r="M58" s="176">
        <f t="shared" si="23"/>
        <v>10405</v>
      </c>
      <c r="N58" s="282">
        <f t="shared" si="23"/>
        <v>0</v>
      </c>
      <c r="O58" s="282">
        <f t="shared" si="23"/>
        <v>0</v>
      </c>
      <c r="P58" s="176">
        <f t="shared" si="23"/>
        <v>3500</v>
      </c>
      <c r="Q58" s="282">
        <f t="shared" si="23"/>
        <v>0</v>
      </c>
      <c r="R58" s="176">
        <f t="shared" si="23"/>
        <v>7500</v>
      </c>
      <c r="S58" s="149"/>
    </row>
    <row r="59" spans="1:19" s="150" customFormat="1" ht="33" customHeight="1">
      <c r="A59" s="312"/>
      <c r="B59" s="386"/>
      <c r="C59" s="187">
        <v>920</v>
      </c>
      <c r="D59" s="186" t="s">
        <v>35</v>
      </c>
      <c r="E59" s="187" t="s">
        <v>71</v>
      </c>
      <c r="F59" s="177">
        <v>20000</v>
      </c>
      <c r="G59" s="273">
        <v>0</v>
      </c>
      <c r="H59" s="273">
        <v>0</v>
      </c>
      <c r="I59" s="273">
        <v>0</v>
      </c>
      <c r="J59" s="273">
        <v>5000</v>
      </c>
      <c r="K59" s="273">
        <v>0</v>
      </c>
      <c r="L59" s="273">
        <v>0</v>
      </c>
      <c r="M59" s="273">
        <v>4000</v>
      </c>
      <c r="N59" s="273">
        <v>0</v>
      </c>
      <c r="O59" s="273">
        <v>0</v>
      </c>
      <c r="P59" s="273">
        <v>3500</v>
      </c>
      <c r="Q59" s="273">
        <v>0</v>
      </c>
      <c r="R59" s="273">
        <v>7500</v>
      </c>
      <c r="S59" s="149"/>
    </row>
    <row r="60" spans="1:19" s="150" customFormat="1" ht="36" customHeight="1">
      <c r="A60" s="312"/>
      <c r="B60" s="386"/>
      <c r="C60" s="187">
        <v>970</v>
      </c>
      <c r="D60" s="186" t="s">
        <v>35</v>
      </c>
      <c r="E60" s="185" t="s">
        <v>112</v>
      </c>
      <c r="F60" s="177">
        <v>12810</v>
      </c>
      <c r="G60" s="273">
        <v>0</v>
      </c>
      <c r="H60" s="273">
        <v>0</v>
      </c>
      <c r="I60" s="273">
        <v>0</v>
      </c>
      <c r="J60" s="273">
        <v>6405</v>
      </c>
      <c r="K60" s="273">
        <v>0</v>
      </c>
      <c r="L60" s="273">
        <v>0</v>
      </c>
      <c r="M60" s="273">
        <v>6405</v>
      </c>
      <c r="N60" s="273">
        <v>0</v>
      </c>
      <c r="O60" s="273">
        <v>0</v>
      </c>
      <c r="P60" s="273">
        <v>0</v>
      </c>
      <c r="Q60" s="273">
        <v>0</v>
      </c>
      <c r="R60" s="273">
        <v>0</v>
      </c>
      <c r="S60" s="149"/>
    </row>
    <row r="61" spans="1:19" s="150" customFormat="1" ht="56.25" customHeight="1">
      <c r="A61" s="312"/>
      <c r="B61" s="365">
        <v>75832</v>
      </c>
      <c r="C61" s="198"/>
      <c r="D61" s="199" t="s">
        <v>36</v>
      </c>
      <c r="E61" s="198"/>
      <c r="F61" s="180">
        <v>629291</v>
      </c>
      <c r="G61" s="275">
        <f aca="true" t="shared" si="24" ref="G61:R61">SUM(G62)</f>
        <v>51863</v>
      </c>
      <c r="H61" s="275">
        <f t="shared" si="24"/>
        <v>53019</v>
      </c>
      <c r="I61" s="275">
        <f t="shared" si="24"/>
        <v>52441</v>
      </c>
      <c r="J61" s="275">
        <f t="shared" si="24"/>
        <v>51863</v>
      </c>
      <c r="K61" s="275">
        <f t="shared" si="24"/>
        <v>51863</v>
      </c>
      <c r="L61" s="275">
        <f t="shared" si="24"/>
        <v>51863</v>
      </c>
      <c r="M61" s="275">
        <f t="shared" si="24"/>
        <v>51863</v>
      </c>
      <c r="N61" s="275">
        <f t="shared" si="24"/>
        <v>51863</v>
      </c>
      <c r="O61" s="275">
        <f t="shared" si="24"/>
        <v>51863</v>
      </c>
      <c r="P61" s="275">
        <f t="shared" si="24"/>
        <v>51863</v>
      </c>
      <c r="Q61" s="275">
        <f t="shared" si="24"/>
        <v>51863</v>
      </c>
      <c r="R61" s="275">
        <f t="shared" si="24"/>
        <v>57064</v>
      </c>
      <c r="S61" s="149"/>
    </row>
    <row r="62" spans="1:19" s="150" customFormat="1" ht="42.75" customHeight="1">
      <c r="A62" s="239"/>
      <c r="B62" s="386"/>
      <c r="C62" s="185">
        <v>2920</v>
      </c>
      <c r="D62" s="186" t="s">
        <v>32</v>
      </c>
      <c r="E62" s="185" t="s">
        <v>112</v>
      </c>
      <c r="F62" s="177">
        <v>629291</v>
      </c>
      <c r="G62" s="273">
        <v>51863</v>
      </c>
      <c r="H62" s="273">
        <v>53019</v>
      </c>
      <c r="I62" s="273">
        <v>52441</v>
      </c>
      <c r="J62" s="273">
        <v>51863</v>
      </c>
      <c r="K62" s="273">
        <v>51863</v>
      </c>
      <c r="L62" s="273">
        <v>51863</v>
      </c>
      <c r="M62" s="273">
        <v>51863</v>
      </c>
      <c r="N62" s="273">
        <v>51863</v>
      </c>
      <c r="O62" s="273">
        <v>51863</v>
      </c>
      <c r="P62" s="273">
        <v>51863</v>
      </c>
      <c r="Q62" s="273">
        <v>51863</v>
      </c>
      <c r="R62" s="273">
        <v>57064</v>
      </c>
      <c r="S62" s="149"/>
    </row>
    <row r="63" spans="1:19" s="150" customFormat="1" ht="35.25" customHeight="1">
      <c r="A63" s="360">
        <v>801</v>
      </c>
      <c r="B63" s="237"/>
      <c r="C63" s="230"/>
      <c r="D63" s="233" t="s">
        <v>37</v>
      </c>
      <c r="E63" s="230"/>
      <c r="F63" s="294">
        <f aca="true" t="shared" si="25" ref="F63:R63">SUM(F64,F66,F74,F98,F100,F109)</f>
        <v>484566</v>
      </c>
      <c r="G63" s="294">
        <f t="shared" si="25"/>
        <v>97273</v>
      </c>
      <c r="H63" s="294">
        <f t="shared" si="25"/>
        <v>67535</v>
      </c>
      <c r="I63" s="294">
        <f t="shared" si="25"/>
        <v>47697</v>
      </c>
      <c r="J63" s="294">
        <f t="shared" si="25"/>
        <v>43087</v>
      </c>
      <c r="K63" s="294">
        <f t="shared" si="25"/>
        <v>37277</v>
      </c>
      <c r="L63" s="294">
        <f t="shared" si="25"/>
        <v>45874</v>
      </c>
      <c r="M63" s="294">
        <f t="shared" si="25"/>
        <v>20541</v>
      </c>
      <c r="N63" s="294">
        <f t="shared" si="25"/>
        <v>11731</v>
      </c>
      <c r="O63" s="294">
        <f t="shared" si="25"/>
        <v>27727</v>
      </c>
      <c r="P63" s="294">
        <f t="shared" si="25"/>
        <v>32346</v>
      </c>
      <c r="Q63" s="294">
        <f t="shared" si="25"/>
        <v>28206</v>
      </c>
      <c r="R63" s="294">
        <f t="shared" si="25"/>
        <v>25272</v>
      </c>
      <c r="S63" s="295"/>
    </row>
    <row r="64" spans="1:19" s="150" customFormat="1" ht="33" customHeight="1">
      <c r="A64" s="361"/>
      <c r="B64" s="183">
        <v>80101</v>
      </c>
      <c r="C64" s="183"/>
      <c r="D64" s="184" t="s">
        <v>121</v>
      </c>
      <c r="E64" s="183"/>
      <c r="F64" s="176">
        <f>SUM(F65)</f>
        <v>28000</v>
      </c>
      <c r="G64" s="176">
        <f aca="true" t="shared" si="26" ref="G64:R64">SUM(G65)</f>
        <v>4000</v>
      </c>
      <c r="H64" s="176">
        <f t="shared" si="26"/>
        <v>4000</v>
      </c>
      <c r="I64" s="176">
        <f t="shared" si="26"/>
        <v>4000</v>
      </c>
      <c r="J64" s="176">
        <f t="shared" si="26"/>
        <v>4000</v>
      </c>
      <c r="K64" s="176">
        <f t="shared" si="26"/>
        <v>4000</v>
      </c>
      <c r="L64" s="176">
        <f t="shared" si="26"/>
        <v>4000</v>
      </c>
      <c r="M64" s="176">
        <f t="shared" si="26"/>
        <v>4000</v>
      </c>
      <c r="N64" s="179">
        <f t="shared" si="26"/>
        <v>0</v>
      </c>
      <c r="O64" s="179">
        <f t="shared" si="26"/>
        <v>0</v>
      </c>
      <c r="P64" s="179">
        <f t="shared" si="26"/>
        <v>0</v>
      </c>
      <c r="Q64" s="179">
        <f t="shared" si="26"/>
        <v>0</v>
      </c>
      <c r="R64" s="179">
        <f t="shared" si="26"/>
        <v>0</v>
      </c>
      <c r="S64" s="149"/>
    </row>
    <row r="65" spans="1:19" s="150" customFormat="1" ht="67.5" customHeight="1">
      <c r="A65" s="361"/>
      <c r="B65" s="198">
        <v>80101</v>
      </c>
      <c r="C65" s="185">
        <v>2310</v>
      </c>
      <c r="D65" s="186" t="s">
        <v>82</v>
      </c>
      <c r="E65" s="185" t="s">
        <v>71</v>
      </c>
      <c r="F65" s="218">
        <v>28000</v>
      </c>
      <c r="G65" s="276">
        <v>4000</v>
      </c>
      <c r="H65" s="276">
        <v>4000</v>
      </c>
      <c r="I65" s="276">
        <v>4000</v>
      </c>
      <c r="J65" s="276">
        <v>4000</v>
      </c>
      <c r="K65" s="276">
        <v>4000</v>
      </c>
      <c r="L65" s="276">
        <v>4000</v>
      </c>
      <c r="M65" s="276">
        <v>4000</v>
      </c>
      <c r="N65" s="276">
        <v>0</v>
      </c>
      <c r="O65" s="276">
        <v>0</v>
      </c>
      <c r="P65" s="276">
        <v>0</v>
      </c>
      <c r="Q65" s="276">
        <v>0</v>
      </c>
      <c r="R65" s="276">
        <v>0</v>
      </c>
      <c r="S65" s="149"/>
    </row>
    <row r="66" spans="1:19" s="154" customFormat="1" ht="33" customHeight="1">
      <c r="A66" s="361"/>
      <c r="B66" s="363">
        <v>80120</v>
      </c>
      <c r="C66" s="205"/>
      <c r="D66" s="206" t="s">
        <v>39</v>
      </c>
      <c r="E66" s="205"/>
      <c r="F66" s="176">
        <f>SUM(F67,F68,F71,F72,F73)</f>
        <v>87634</v>
      </c>
      <c r="G66" s="176">
        <f aca="true" t="shared" si="27" ref="G66:R66">SUM(G67,G68,G71,G72,G73)</f>
        <v>57518</v>
      </c>
      <c r="H66" s="176">
        <f t="shared" si="27"/>
        <v>1760</v>
      </c>
      <c r="I66" s="176">
        <f t="shared" si="27"/>
        <v>12178</v>
      </c>
      <c r="J66" s="176">
        <f t="shared" si="27"/>
        <v>3716</v>
      </c>
      <c r="K66" s="176">
        <f t="shared" si="27"/>
        <v>1465</v>
      </c>
      <c r="L66" s="176">
        <f t="shared" si="27"/>
        <v>1231</v>
      </c>
      <c r="M66" s="176">
        <f t="shared" si="27"/>
        <v>1224</v>
      </c>
      <c r="N66" s="176">
        <f t="shared" si="27"/>
        <v>1225</v>
      </c>
      <c r="O66" s="176">
        <f t="shared" si="27"/>
        <v>1207</v>
      </c>
      <c r="P66" s="176">
        <f t="shared" si="27"/>
        <v>3722</v>
      </c>
      <c r="Q66" s="176">
        <f t="shared" si="27"/>
        <v>1801</v>
      </c>
      <c r="R66" s="176">
        <f t="shared" si="27"/>
        <v>587</v>
      </c>
      <c r="S66" s="153"/>
    </row>
    <row r="67" spans="1:19" s="150" customFormat="1" ht="48" customHeight="1">
      <c r="A67" s="361"/>
      <c r="B67" s="364"/>
      <c r="C67" s="207" t="s">
        <v>117</v>
      </c>
      <c r="D67" s="186" t="s">
        <v>11</v>
      </c>
      <c r="E67" s="208" t="s">
        <v>119</v>
      </c>
      <c r="F67" s="177">
        <v>100</v>
      </c>
      <c r="G67" s="178">
        <v>27</v>
      </c>
      <c r="H67" s="178">
        <v>9</v>
      </c>
      <c r="I67" s="178">
        <v>0</v>
      </c>
      <c r="J67" s="178">
        <v>9</v>
      </c>
      <c r="K67" s="178">
        <v>9</v>
      </c>
      <c r="L67" s="178">
        <v>9</v>
      </c>
      <c r="M67" s="178">
        <v>18</v>
      </c>
      <c r="N67" s="178">
        <v>19</v>
      </c>
      <c r="O67" s="178">
        <v>0</v>
      </c>
      <c r="P67" s="178">
        <v>0</v>
      </c>
      <c r="Q67" s="178">
        <v>0</v>
      </c>
      <c r="R67" s="178">
        <v>0</v>
      </c>
      <c r="S67" s="149"/>
    </row>
    <row r="68" spans="1:29" s="150" customFormat="1" ht="25.5" customHeight="1">
      <c r="A68" s="361"/>
      <c r="B68" s="364"/>
      <c r="C68" s="381">
        <v>750</v>
      </c>
      <c r="D68" s="387" t="s">
        <v>75</v>
      </c>
      <c r="E68" s="208" t="s">
        <v>99</v>
      </c>
      <c r="F68" s="213">
        <f>SUM(F69,F70)</f>
        <v>30940</v>
      </c>
      <c r="G68" s="213">
        <f aca="true" t="shared" si="28" ref="G68:R68">SUM(G69,G70)</f>
        <v>1113</v>
      </c>
      <c r="H68" s="213">
        <f t="shared" si="28"/>
        <v>1740</v>
      </c>
      <c r="I68" s="213">
        <f t="shared" si="28"/>
        <v>12178</v>
      </c>
      <c r="J68" s="213">
        <f t="shared" si="28"/>
        <v>3687</v>
      </c>
      <c r="K68" s="213">
        <f t="shared" si="28"/>
        <v>1436</v>
      </c>
      <c r="L68" s="213">
        <f t="shared" si="28"/>
        <v>1186</v>
      </c>
      <c r="M68" s="213">
        <f t="shared" si="28"/>
        <v>1186</v>
      </c>
      <c r="N68" s="213">
        <f t="shared" si="28"/>
        <v>1186</v>
      </c>
      <c r="O68" s="213">
        <f t="shared" si="28"/>
        <v>1187</v>
      </c>
      <c r="P68" s="213">
        <f t="shared" si="28"/>
        <v>3687</v>
      </c>
      <c r="Q68" s="213">
        <f t="shared" si="28"/>
        <v>1767</v>
      </c>
      <c r="R68" s="213">
        <f t="shared" si="28"/>
        <v>587</v>
      </c>
      <c r="S68" s="159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</row>
    <row r="69" spans="1:29" s="150" customFormat="1" ht="48" customHeight="1">
      <c r="A69" s="361"/>
      <c r="B69" s="364"/>
      <c r="C69" s="388"/>
      <c r="D69" s="388"/>
      <c r="E69" s="208" t="s">
        <v>83</v>
      </c>
      <c r="F69" s="219">
        <v>7040</v>
      </c>
      <c r="G69" s="220">
        <v>553</v>
      </c>
      <c r="H69" s="220">
        <v>880</v>
      </c>
      <c r="I69" s="220">
        <v>328</v>
      </c>
      <c r="J69" s="220">
        <v>587</v>
      </c>
      <c r="K69" s="220">
        <v>586</v>
      </c>
      <c r="L69" s="220">
        <v>586</v>
      </c>
      <c r="M69" s="220">
        <v>586</v>
      </c>
      <c r="N69" s="220">
        <v>586</v>
      </c>
      <c r="O69" s="220">
        <v>587</v>
      </c>
      <c r="P69" s="220">
        <v>587</v>
      </c>
      <c r="Q69" s="220">
        <v>587</v>
      </c>
      <c r="R69" s="220">
        <v>587</v>
      </c>
      <c r="S69" s="159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</row>
    <row r="70" spans="1:29" s="150" customFormat="1" ht="47.25" customHeight="1">
      <c r="A70" s="361"/>
      <c r="B70" s="364"/>
      <c r="C70" s="388"/>
      <c r="D70" s="388"/>
      <c r="E70" s="187" t="s">
        <v>84</v>
      </c>
      <c r="F70" s="219">
        <v>23900</v>
      </c>
      <c r="G70" s="220">
        <v>560</v>
      </c>
      <c r="H70" s="220">
        <v>860</v>
      </c>
      <c r="I70" s="220">
        <v>11850</v>
      </c>
      <c r="J70" s="220">
        <v>3100</v>
      </c>
      <c r="K70" s="220">
        <v>850</v>
      </c>
      <c r="L70" s="220">
        <v>600</v>
      </c>
      <c r="M70" s="220">
        <v>600</v>
      </c>
      <c r="N70" s="220">
        <v>600</v>
      </c>
      <c r="O70" s="220">
        <v>600</v>
      </c>
      <c r="P70" s="220">
        <v>3100</v>
      </c>
      <c r="Q70" s="220">
        <v>1180</v>
      </c>
      <c r="R70" s="220">
        <v>0</v>
      </c>
      <c r="S70" s="159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</row>
    <row r="71" spans="1:29" s="150" customFormat="1" ht="33" customHeight="1">
      <c r="A71" s="361"/>
      <c r="B71" s="364"/>
      <c r="C71" s="207" t="s">
        <v>123</v>
      </c>
      <c r="D71" s="208" t="s">
        <v>124</v>
      </c>
      <c r="E71" s="185" t="s">
        <v>112</v>
      </c>
      <c r="F71" s="219">
        <v>16</v>
      </c>
      <c r="G71" s="269">
        <v>0</v>
      </c>
      <c r="H71" s="269">
        <v>0</v>
      </c>
      <c r="I71" s="269">
        <v>0</v>
      </c>
      <c r="J71" s="283">
        <v>0</v>
      </c>
      <c r="K71" s="283">
        <v>0</v>
      </c>
      <c r="L71" s="283">
        <v>16</v>
      </c>
      <c r="M71" s="283">
        <v>0</v>
      </c>
      <c r="N71" s="283">
        <v>0</v>
      </c>
      <c r="O71" s="283">
        <v>0</v>
      </c>
      <c r="P71" s="283">
        <v>0</v>
      </c>
      <c r="Q71" s="283">
        <v>0</v>
      </c>
      <c r="R71" s="283">
        <v>0</v>
      </c>
      <c r="S71" s="159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</row>
    <row r="72" spans="1:19" s="150" customFormat="1" ht="48" customHeight="1">
      <c r="A72" s="361"/>
      <c r="B72" s="364"/>
      <c r="C72" s="187">
        <v>970</v>
      </c>
      <c r="D72" s="186" t="s">
        <v>22</v>
      </c>
      <c r="E72" s="187" t="s">
        <v>84</v>
      </c>
      <c r="F72" s="213">
        <v>200</v>
      </c>
      <c r="G72" s="178">
        <v>0</v>
      </c>
      <c r="H72" s="178">
        <v>11</v>
      </c>
      <c r="I72" s="178">
        <v>0</v>
      </c>
      <c r="J72" s="216">
        <v>20</v>
      </c>
      <c r="K72" s="216">
        <v>20</v>
      </c>
      <c r="L72" s="216">
        <v>20</v>
      </c>
      <c r="M72" s="216">
        <v>20</v>
      </c>
      <c r="N72" s="216">
        <v>20</v>
      </c>
      <c r="O72" s="216">
        <v>20</v>
      </c>
      <c r="P72" s="216">
        <v>35</v>
      </c>
      <c r="Q72" s="216">
        <v>34</v>
      </c>
      <c r="R72" s="216">
        <v>0</v>
      </c>
      <c r="S72" s="149"/>
    </row>
    <row r="73" spans="1:19" s="150" customFormat="1" ht="66.75" customHeight="1">
      <c r="A73" s="361"/>
      <c r="B73" s="365"/>
      <c r="C73" s="187">
        <v>2707</v>
      </c>
      <c r="D73" s="186" t="s">
        <v>125</v>
      </c>
      <c r="E73" s="185" t="s">
        <v>112</v>
      </c>
      <c r="F73" s="213">
        <v>56378</v>
      </c>
      <c r="G73" s="273">
        <v>56378</v>
      </c>
      <c r="H73" s="273">
        <v>0</v>
      </c>
      <c r="I73" s="273">
        <v>0</v>
      </c>
      <c r="J73" s="272">
        <v>0</v>
      </c>
      <c r="K73" s="272">
        <v>0</v>
      </c>
      <c r="L73" s="272">
        <v>0</v>
      </c>
      <c r="M73" s="272">
        <v>0</v>
      </c>
      <c r="N73" s="272">
        <v>0</v>
      </c>
      <c r="O73" s="272">
        <v>0</v>
      </c>
      <c r="P73" s="272">
        <v>0</v>
      </c>
      <c r="Q73" s="272">
        <v>0</v>
      </c>
      <c r="R73" s="272">
        <v>0</v>
      </c>
      <c r="S73" s="149"/>
    </row>
    <row r="74" spans="1:19" s="150" customFormat="1" ht="29.25" customHeight="1">
      <c r="A74" s="361"/>
      <c r="B74" s="363">
        <v>80130</v>
      </c>
      <c r="C74" s="183"/>
      <c r="D74" s="184" t="s">
        <v>40</v>
      </c>
      <c r="E74" s="183"/>
      <c r="F74" s="176">
        <f aca="true" t="shared" si="29" ref="F74:R74">SUM(F75,F80,F87,F91,F94,F97)</f>
        <v>76545</v>
      </c>
      <c r="G74" s="176">
        <f t="shared" si="29"/>
        <v>14236</v>
      </c>
      <c r="H74" s="176">
        <f t="shared" si="29"/>
        <v>8048</v>
      </c>
      <c r="I74" s="176">
        <f t="shared" si="29"/>
        <v>7299</v>
      </c>
      <c r="J74" s="176">
        <f t="shared" si="29"/>
        <v>7179</v>
      </c>
      <c r="K74" s="176">
        <f t="shared" si="29"/>
        <v>6312</v>
      </c>
      <c r="L74" s="176">
        <f t="shared" si="29"/>
        <v>5748</v>
      </c>
      <c r="M74" s="176">
        <f t="shared" si="29"/>
        <v>3296</v>
      </c>
      <c r="N74" s="176">
        <f t="shared" si="29"/>
        <v>3006</v>
      </c>
      <c r="O74" s="176">
        <f t="shared" si="29"/>
        <v>6125</v>
      </c>
      <c r="P74" s="176">
        <f t="shared" si="29"/>
        <v>6624</v>
      </c>
      <c r="Q74" s="176">
        <f t="shared" si="29"/>
        <v>4405</v>
      </c>
      <c r="R74" s="176">
        <f t="shared" si="29"/>
        <v>4267</v>
      </c>
      <c r="S74" s="149"/>
    </row>
    <row r="75" spans="1:50" s="150" customFormat="1" ht="27.75" customHeight="1">
      <c r="A75" s="361"/>
      <c r="B75" s="364"/>
      <c r="C75" s="381">
        <v>690</v>
      </c>
      <c r="D75" s="387" t="s">
        <v>11</v>
      </c>
      <c r="E75" s="187" t="s">
        <v>99</v>
      </c>
      <c r="F75" s="177">
        <f>SUM(F76,F77,F78,F79)</f>
        <v>3004</v>
      </c>
      <c r="G75" s="177">
        <f aca="true" t="shared" si="30" ref="G75:R75">SUM(G76,G77,G78,G79)</f>
        <v>202</v>
      </c>
      <c r="H75" s="177">
        <f t="shared" si="30"/>
        <v>154</v>
      </c>
      <c r="I75" s="177">
        <f t="shared" si="30"/>
        <v>154</v>
      </c>
      <c r="J75" s="177">
        <f t="shared" si="30"/>
        <v>347</v>
      </c>
      <c r="K75" s="177">
        <f t="shared" si="30"/>
        <v>290</v>
      </c>
      <c r="L75" s="177">
        <f t="shared" si="30"/>
        <v>290</v>
      </c>
      <c r="M75" s="177">
        <f t="shared" si="30"/>
        <v>310</v>
      </c>
      <c r="N75" s="177">
        <f t="shared" si="30"/>
        <v>300</v>
      </c>
      <c r="O75" s="177">
        <f t="shared" si="30"/>
        <v>290</v>
      </c>
      <c r="P75" s="177">
        <f t="shared" si="30"/>
        <v>230</v>
      </c>
      <c r="Q75" s="177">
        <f t="shared" si="30"/>
        <v>210</v>
      </c>
      <c r="R75" s="177">
        <f t="shared" si="30"/>
        <v>227</v>
      </c>
      <c r="S75" s="159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</row>
    <row r="76" spans="1:50" s="150" customFormat="1" ht="47.25" customHeight="1">
      <c r="A76" s="361"/>
      <c r="B76" s="364"/>
      <c r="C76" s="381"/>
      <c r="D76" s="387"/>
      <c r="E76" s="187" t="s">
        <v>104</v>
      </c>
      <c r="F76" s="221">
        <v>1900</v>
      </c>
      <c r="G76" s="220">
        <v>131</v>
      </c>
      <c r="H76" s="220">
        <v>96</v>
      </c>
      <c r="I76" s="220">
        <v>35</v>
      </c>
      <c r="J76" s="220">
        <v>180</v>
      </c>
      <c r="K76" s="220">
        <v>180</v>
      </c>
      <c r="L76" s="220">
        <v>180</v>
      </c>
      <c r="M76" s="220">
        <v>180</v>
      </c>
      <c r="N76" s="220">
        <v>180</v>
      </c>
      <c r="O76" s="220">
        <v>180</v>
      </c>
      <c r="P76" s="220">
        <v>180</v>
      </c>
      <c r="Q76" s="220">
        <v>180</v>
      </c>
      <c r="R76" s="220">
        <v>198</v>
      </c>
      <c r="S76" s="159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</row>
    <row r="77" spans="1:50" s="150" customFormat="1" ht="48" customHeight="1">
      <c r="A77" s="361"/>
      <c r="B77" s="364"/>
      <c r="C77" s="381"/>
      <c r="D77" s="387"/>
      <c r="E77" s="187" t="s">
        <v>106</v>
      </c>
      <c r="F77" s="221">
        <v>500</v>
      </c>
      <c r="G77" s="220">
        <v>48</v>
      </c>
      <c r="H77" s="220">
        <v>35</v>
      </c>
      <c r="I77" s="220">
        <v>80</v>
      </c>
      <c r="J77" s="220">
        <v>87</v>
      </c>
      <c r="K77" s="220">
        <v>50</v>
      </c>
      <c r="L77" s="220">
        <v>50</v>
      </c>
      <c r="M77" s="220">
        <v>50</v>
      </c>
      <c r="N77" s="220">
        <v>50</v>
      </c>
      <c r="O77" s="220">
        <v>50</v>
      </c>
      <c r="P77" s="220">
        <v>0</v>
      </c>
      <c r="Q77" s="220">
        <v>0</v>
      </c>
      <c r="R77" s="220">
        <v>0</v>
      </c>
      <c r="S77" s="159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</row>
    <row r="78" spans="1:50" s="150" customFormat="1" ht="31.5" customHeight="1">
      <c r="A78" s="361"/>
      <c r="B78" s="364"/>
      <c r="C78" s="381"/>
      <c r="D78" s="387"/>
      <c r="E78" s="187" t="s">
        <v>107</v>
      </c>
      <c r="F78" s="221">
        <v>344</v>
      </c>
      <c r="G78" s="220">
        <v>0</v>
      </c>
      <c r="H78" s="220">
        <v>0</v>
      </c>
      <c r="I78" s="220">
        <v>35</v>
      </c>
      <c r="J78" s="220">
        <v>40</v>
      </c>
      <c r="K78" s="220">
        <v>40</v>
      </c>
      <c r="L78" s="220">
        <v>40</v>
      </c>
      <c r="M78" s="220">
        <v>40</v>
      </c>
      <c r="N78" s="220">
        <v>30</v>
      </c>
      <c r="O78" s="220">
        <v>30</v>
      </c>
      <c r="P78" s="220">
        <v>30</v>
      </c>
      <c r="Q78" s="220">
        <v>30</v>
      </c>
      <c r="R78" s="220">
        <v>29</v>
      </c>
      <c r="S78" s="159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</row>
    <row r="79" spans="1:50" s="152" customFormat="1" ht="36" customHeight="1">
      <c r="A79" s="361"/>
      <c r="B79" s="364"/>
      <c r="C79" s="381"/>
      <c r="D79" s="387"/>
      <c r="E79" s="187" t="s">
        <v>108</v>
      </c>
      <c r="F79" s="221">
        <v>260</v>
      </c>
      <c r="G79" s="220">
        <v>23</v>
      </c>
      <c r="H79" s="220">
        <v>23</v>
      </c>
      <c r="I79" s="220">
        <v>4</v>
      </c>
      <c r="J79" s="220">
        <v>40</v>
      </c>
      <c r="K79" s="220">
        <v>20</v>
      </c>
      <c r="L79" s="220">
        <v>20</v>
      </c>
      <c r="M79" s="220">
        <v>40</v>
      </c>
      <c r="N79" s="220">
        <v>40</v>
      </c>
      <c r="O79" s="220">
        <v>30</v>
      </c>
      <c r="P79" s="220">
        <v>20</v>
      </c>
      <c r="Q79" s="220">
        <v>0</v>
      </c>
      <c r="R79" s="220">
        <v>0</v>
      </c>
      <c r="S79" s="161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</row>
    <row r="80" spans="1:34" s="154" customFormat="1" ht="28.5" customHeight="1">
      <c r="A80" s="361"/>
      <c r="B80" s="364"/>
      <c r="C80" s="368">
        <v>750</v>
      </c>
      <c r="D80" s="371" t="s">
        <v>75</v>
      </c>
      <c r="E80" s="209" t="s">
        <v>99</v>
      </c>
      <c r="F80" s="217">
        <f>SUM(F81,F82,F83,F84,F85)</f>
        <v>38807</v>
      </c>
      <c r="G80" s="217">
        <f aca="true" t="shared" si="31" ref="G80:R80">SUM(G81,G82,G83,G84,G85)</f>
        <v>2818</v>
      </c>
      <c r="H80" s="217">
        <f t="shared" si="31"/>
        <v>6262</v>
      </c>
      <c r="I80" s="217">
        <f t="shared" si="31"/>
        <v>4493</v>
      </c>
      <c r="J80" s="217">
        <f t="shared" si="31"/>
        <v>4237</v>
      </c>
      <c r="K80" s="217">
        <f t="shared" si="31"/>
        <v>3428</v>
      </c>
      <c r="L80" s="217">
        <f t="shared" si="31"/>
        <v>3348</v>
      </c>
      <c r="M80" s="217">
        <f t="shared" si="31"/>
        <v>2278</v>
      </c>
      <c r="N80" s="217">
        <f t="shared" si="31"/>
        <v>2000</v>
      </c>
      <c r="O80" s="217">
        <f t="shared" si="31"/>
        <v>2271</v>
      </c>
      <c r="P80" s="217">
        <f t="shared" si="31"/>
        <v>3341</v>
      </c>
      <c r="Q80" s="217">
        <f t="shared" si="31"/>
        <v>2141</v>
      </c>
      <c r="R80" s="217">
        <f t="shared" si="31"/>
        <v>2190</v>
      </c>
      <c r="S80" s="163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</row>
    <row r="81" spans="1:34" s="150" customFormat="1" ht="47.25" customHeight="1">
      <c r="A81" s="361"/>
      <c r="B81" s="364"/>
      <c r="C81" s="381"/>
      <c r="D81" s="388"/>
      <c r="E81" s="187" t="s">
        <v>104</v>
      </c>
      <c r="F81" s="221">
        <v>17719</v>
      </c>
      <c r="G81" s="220">
        <v>1645</v>
      </c>
      <c r="H81" s="220">
        <v>1686</v>
      </c>
      <c r="I81" s="220">
        <v>1629</v>
      </c>
      <c r="J81" s="220">
        <v>1521</v>
      </c>
      <c r="K81" s="220">
        <v>1550</v>
      </c>
      <c r="L81" s="220">
        <v>1550</v>
      </c>
      <c r="M81" s="220">
        <v>870</v>
      </c>
      <c r="N81" s="220">
        <v>870</v>
      </c>
      <c r="O81" s="220">
        <v>1550</v>
      </c>
      <c r="P81" s="220">
        <v>1600</v>
      </c>
      <c r="Q81" s="220">
        <v>1600</v>
      </c>
      <c r="R81" s="220">
        <v>1648</v>
      </c>
      <c r="S81" s="159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</row>
    <row r="82" spans="1:34" s="150" customFormat="1" ht="48" customHeight="1">
      <c r="A82" s="361"/>
      <c r="B82" s="364"/>
      <c r="C82" s="381"/>
      <c r="D82" s="388"/>
      <c r="E82" s="187" t="s">
        <v>106</v>
      </c>
      <c r="F82" s="221">
        <v>6968</v>
      </c>
      <c r="G82" s="220">
        <v>631</v>
      </c>
      <c r="H82" s="220">
        <v>2507</v>
      </c>
      <c r="I82" s="220">
        <v>667</v>
      </c>
      <c r="J82" s="220">
        <v>636</v>
      </c>
      <c r="K82" s="220">
        <v>636</v>
      </c>
      <c r="L82" s="220">
        <v>636</v>
      </c>
      <c r="M82" s="220">
        <v>588</v>
      </c>
      <c r="N82" s="220">
        <v>588</v>
      </c>
      <c r="O82" s="220">
        <v>79</v>
      </c>
      <c r="P82" s="220">
        <v>0</v>
      </c>
      <c r="Q82" s="220">
        <v>0</v>
      </c>
      <c r="R82" s="220">
        <v>0</v>
      </c>
      <c r="S82" s="159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</row>
    <row r="83" spans="1:34" s="150" customFormat="1" ht="31.5" customHeight="1">
      <c r="A83" s="361"/>
      <c r="B83" s="364"/>
      <c r="C83" s="381"/>
      <c r="D83" s="388"/>
      <c r="E83" s="187" t="s">
        <v>107</v>
      </c>
      <c r="F83" s="221">
        <v>10500</v>
      </c>
      <c r="G83" s="220">
        <v>542</v>
      </c>
      <c r="H83" s="220">
        <v>572</v>
      </c>
      <c r="I83" s="220">
        <v>1751</v>
      </c>
      <c r="J83" s="220">
        <v>1903</v>
      </c>
      <c r="K83" s="220">
        <v>1142</v>
      </c>
      <c r="L83" s="220">
        <v>1062</v>
      </c>
      <c r="M83" s="220">
        <v>820</v>
      </c>
      <c r="N83" s="220">
        <v>542</v>
      </c>
      <c r="O83" s="220">
        <v>542</v>
      </c>
      <c r="P83" s="220">
        <v>541</v>
      </c>
      <c r="Q83" s="220">
        <v>541</v>
      </c>
      <c r="R83" s="220">
        <v>542</v>
      </c>
      <c r="S83" s="159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</row>
    <row r="84" spans="1:34" s="150" customFormat="1" ht="36" customHeight="1">
      <c r="A84" s="361"/>
      <c r="B84" s="364"/>
      <c r="C84" s="381"/>
      <c r="D84" s="388"/>
      <c r="E84" s="187" t="s">
        <v>108</v>
      </c>
      <c r="F84" s="221">
        <v>1220</v>
      </c>
      <c r="G84" s="220">
        <v>0</v>
      </c>
      <c r="H84" s="220">
        <v>297</v>
      </c>
      <c r="I84" s="220">
        <v>446</v>
      </c>
      <c r="J84" s="220">
        <v>177</v>
      </c>
      <c r="K84" s="220">
        <v>100</v>
      </c>
      <c r="L84" s="220">
        <v>100</v>
      </c>
      <c r="M84" s="220">
        <v>0</v>
      </c>
      <c r="N84" s="220">
        <v>0</v>
      </c>
      <c r="O84" s="220">
        <v>100</v>
      </c>
      <c r="P84" s="220">
        <v>0</v>
      </c>
      <c r="Q84" s="220">
        <v>0</v>
      </c>
      <c r="R84" s="220">
        <v>0</v>
      </c>
      <c r="S84" s="159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</row>
    <row r="85" spans="1:34" s="150" customFormat="1" ht="48" customHeight="1">
      <c r="A85" s="362"/>
      <c r="B85" s="365"/>
      <c r="C85" s="381"/>
      <c r="D85" s="388"/>
      <c r="E85" s="187" t="s">
        <v>105</v>
      </c>
      <c r="F85" s="221">
        <v>2400</v>
      </c>
      <c r="G85" s="269">
        <v>0</v>
      </c>
      <c r="H85" s="269">
        <v>1200</v>
      </c>
      <c r="I85" s="269">
        <v>0</v>
      </c>
      <c r="J85" s="269">
        <v>0</v>
      </c>
      <c r="K85" s="269">
        <v>0</v>
      </c>
      <c r="L85" s="269">
        <v>0</v>
      </c>
      <c r="M85" s="269">
        <v>0</v>
      </c>
      <c r="N85" s="269">
        <v>0</v>
      </c>
      <c r="O85" s="269">
        <v>0</v>
      </c>
      <c r="P85" s="269">
        <v>1200</v>
      </c>
      <c r="Q85" s="269">
        <v>0</v>
      </c>
      <c r="R85" s="269">
        <v>0</v>
      </c>
      <c r="S85" s="159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</row>
    <row r="86" spans="1:19" s="150" customFormat="1" ht="29.25" customHeight="1">
      <c r="A86" s="182" t="s">
        <v>0</v>
      </c>
      <c r="B86" s="200" t="s">
        <v>1</v>
      </c>
      <c r="C86" s="243" t="s">
        <v>2</v>
      </c>
      <c r="D86" s="243" t="s">
        <v>3</v>
      </c>
      <c r="E86" s="243" t="s">
        <v>69</v>
      </c>
      <c r="F86" s="314" t="s">
        <v>4</v>
      </c>
      <c r="G86" s="244" t="s">
        <v>57</v>
      </c>
      <c r="H86" s="244" t="s">
        <v>58</v>
      </c>
      <c r="I86" s="244" t="s">
        <v>59</v>
      </c>
      <c r="J86" s="328" t="s">
        <v>60</v>
      </c>
      <c r="K86" s="244" t="s">
        <v>61</v>
      </c>
      <c r="L86" s="244" t="s">
        <v>62</v>
      </c>
      <c r="M86" s="244" t="s">
        <v>63</v>
      </c>
      <c r="N86" s="244" t="s">
        <v>64</v>
      </c>
      <c r="O86" s="244" t="s">
        <v>65</v>
      </c>
      <c r="P86" s="244" t="s">
        <v>66</v>
      </c>
      <c r="Q86" s="244" t="s">
        <v>67</v>
      </c>
      <c r="R86" s="244" t="s">
        <v>68</v>
      </c>
      <c r="S86" s="149"/>
    </row>
    <row r="87" spans="1:23" s="150" customFormat="1" ht="28.5" customHeight="1">
      <c r="A87" s="312"/>
      <c r="B87" s="330"/>
      <c r="C87" s="381">
        <v>830</v>
      </c>
      <c r="D87" s="387" t="s">
        <v>14</v>
      </c>
      <c r="E87" s="187" t="s">
        <v>99</v>
      </c>
      <c r="F87" s="177">
        <f>SUM(F88,F89,F90)</f>
        <v>9450</v>
      </c>
      <c r="G87" s="177">
        <f aca="true" t="shared" si="32" ref="G87:R87">SUM(G88,G89,G90)</f>
        <v>672</v>
      </c>
      <c r="H87" s="177">
        <f t="shared" si="32"/>
        <v>514</v>
      </c>
      <c r="I87" s="177">
        <f t="shared" si="32"/>
        <v>1803</v>
      </c>
      <c r="J87" s="177">
        <f t="shared" si="32"/>
        <v>767</v>
      </c>
      <c r="K87" s="177">
        <f t="shared" si="32"/>
        <v>739</v>
      </c>
      <c r="L87" s="177">
        <f t="shared" si="32"/>
        <v>759</v>
      </c>
      <c r="M87" s="177">
        <f t="shared" si="32"/>
        <v>632</v>
      </c>
      <c r="N87" s="177">
        <f t="shared" si="32"/>
        <v>632</v>
      </c>
      <c r="O87" s="177">
        <f t="shared" si="32"/>
        <v>734</v>
      </c>
      <c r="P87" s="177">
        <f t="shared" si="32"/>
        <v>734</v>
      </c>
      <c r="Q87" s="177">
        <f t="shared" si="32"/>
        <v>734</v>
      </c>
      <c r="R87" s="177">
        <f t="shared" si="32"/>
        <v>730</v>
      </c>
      <c r="S87" s="159"/>
      <c r="T87" s="160"/>
      <c r="U87" s="160"/>
      <c r="V87" s="160"/>
      <c r="W87" s="160"/>
    </row>
    <row r="88" spans="1:23" s="150" customFormat="1" ht="54.75" customHeight="1">
      <c r="A88" s="312"/>
      <c r="B88" s="330"/>
      <c r="C88" s="381"/>
      <c r="D88" s="387"/>
      <c r="E88" s="187" t="s">
        <v>104</v>
      </c>
      <c r="F88" s="221">
        <v>2000</v>
      </c>
      <c r="G88" s="220">
        <v>115</v>
      </c>
      <c r="H88" s="220">
        <v>51</v>
      </c>
      <c r="I88" s="220">
        <v>31</v>
      </c>
      <c r="J88" s="220">
        <v>203</v>
      </c>
      <c r="K88" s="220">
        <v>200</v>
      </c>
      <c r="L88" s="220">
        <v>200</v>
      </c>
      <c r="M88" s="220">
        <v>200</v>
      </c>
      <c r="N88" s="220">
        <v>200</v>
      </c>
      <c r="O88" s="220">
        <v>200</v>
      </c>
      <c r="P88" s="220">
        <v>200</v>
      </c>
      <c r="Q88" s="220">
        <v>200</v>
      </c>
      <c r="R88" s="220">
        <v>200</v>
      </c>
      <c r="S88" s="159"/>
      <c r="T88" s="160"/>
      <c r="U88" s="160"/>
      <c r="V88" s="160"/>
      <c r="W88" s="160"/>
    </row>
    <row r="89" spans="1:23" s="150" customFormat="1" ht="32.25" customHeight="1">
      <c r="A89" s="312"/>
      <c r="B89" s="330"/>
      <c r="C89" s="381"/>
      <c r="D89" s="387"/>
      <c r="E89" s="187" t="s">
        <v>107</v>
      </c>
      <c r="F89" s="221">
        <v>7400</v>
      </c>
      <c r="G89" s="220">
        <v>557</v>
      </c>
      <c r="H89" s="220">
        <v>463</v>
      </c>
      <c r="I89" s="220">
        <v>1772</v>
      </c>
      <c r="J89" s="220">
        <v>539</v>
      </c>
      <c r="K89" s="220">
        <v>539</v>
      </c>
      <c r="L89" s="220">
        <v>534</v>
      </c>
      <c r="M89" s="220">
        <v>432</v>
      </c>
      <c r="N89" s="220">
        <v>432</v>
      </c>
      <c r="O89" s="220">
        <v>534</v>
      </c>
      <c r="P89" s="220">
        <v>534</v>
      </c>
      <c r="Q89" s="220">
        <v>534</v>
      </c>
      <c r="R89" s="220">
        <v>530</v>
      </c>
      <c r="S89" s="159"/>
      <c r="T89" s="160"/>
      <c r="U89" s="160"/>
      <c r="V89" s="160"/>
      <c r="W89" s="160"/>
    </row>
    <row r="90" spans="1:23" s="152" customFormat="1" ht="43.5" customHeight="1">
      <c r="A90" s="239"/>
      <c r="B90" s="331"/>
      <c r="C90" s="381"/>
      <c r="D90" s="388"/>
      <c r="E90" s="187" t="s">
        <v>108</v>
      </c>
      <c r="F90" s="221">
        <v>50</v>
      </c>
      <c r="G90" s="220">
        <v>0</v>
      </c>
      <c r="H90" s="220">
        <v>0</v>
      </c>
      <c r="I90" s="220">
        <v>0</v>
      </c>
      <c r="J90" s="220">
        <v>25</v>
      </c>
      <c r="K90" s="220">
        <v>0</v>
      </c>
      <c r="L90" s="220">
        <v>25</v>
      </c>
      <c r="M90" s="220">
        <v>0</v>
      </c>
      <c r="N90" s="220">
        <v>0</v>
      </c>
      <c r="O90" s="220">
        <v>0</v>
      </c>
      <c r="P90" s="220">
        <v>0</v>
      </c>
      <c r="Q90" s="220">
        <v>0</v>
      </c>
      <c r="R90" s="220">
        <v>0</v>
      </c>
      <c r="S90" s="161"/>
      <c r="T90" s="162"/>
      <c r="U90" s="162"/>
      <c r="V90" s="162"/>
      <c r="W90" s="162"/>
    </row>
    <row r="91" spans="1:19" s="150" customFormat="1" ht="30.75" customHeight="1">
      <c r="A91" s="360"/>
      <c r="B91" s="363"/>
      <c r="C91" s="381">
        <v>960</v>
      </c>
      <c r="D91" s="387" t="s">
        <v>41</v>
      </c>
      <c r="E91" s="187" t="s">
        <v>99</v>
      </c>
      <c r="F91" s="177">
        <f>SUM(F93,F92)</f>
        <v>18000</v>
      </c>
      <c r="G91" s="177">
        <f aca="true" t="shared" si="33" ref="G91:R91">SUM(G93,G92)</f>
        <v>3545</v>
      </c>
      <c r="H91" s="177">
        <f t="shared" si="33"/>
        <v>1089</v>
      </c>
      <c r="I91" s="177">
        <f t="shared" si="33"/>
        <v>785</v>
      </c>
      <c r="J91" s="177">
        <f t="shared" si="33"/>
        <v>1800</v>
      </c>
      <c r="K91" s="177">
        <f t="shared" si="33"/>
        <v>1830</v>
      </c>
      <c r="L91" s="177">
        <f t="shared" si="33"/>
        <v>1330</v>
      </c>
      <c r="M91" s="177">
        <f t="shared" si="33"/>
        <v>61</v>
      </c>
      <c r="N91" s="177">
        <f t="shared" si="33"/>
        <v>60</v>
      </c>
      <c r="O91" s="177">
        <f t="shared" si="33"/>
        <v>2800</v>
      </c>
      <c r="P91" s="177">
        <f t="shared" si="33"/>
        <v>2300</v>
      </c>
      <c r="Q91" s="177">
        <f t="shared" si="33"/>
        <v>1300</v>
      </c>
      <c r="R91" s="177">
        <f t="shared" si="33"/>
        <v>1100</v>
      </c>
      <c r="S91" s="149"/>
    </row>
    <row r="92" spans="1:19" s="150" customFormat="1" ht="51.75" customHeight="1">
      <c r="A92" s="361"/>
      <c r="B92" s="364"/>
      <c r="C92" s="381"/>
      <c r="D92" s="387"/>
      <c r="E92" s="210" t="s">
        <v>106</v>
      </c>
      <c r="F92" s="221">
        <v>3000</v>
      </c>
      <c r="G92" s="220">
        <v>425</v>
      </c>
      <c r="H92" s="220">
        <v>54</v>
      </c>
      <c r="I92" s="220">
        <v>300</v>
      </c>
      <c r="J92" s="220">
        <v>300</v>
      </c>
      <c r="K92" s="220">
        <v>300</v>
      </c>
      <c r="L92" s="220">
        <v>300</v>
      </c>
      <c r="M92" s="220">
        <v>61</v>
      </c>
      <c r="N92" s="220">
        <v>60</v>
      </c>
      <c r="O92" s="220">
        <v>300</v>
      </c>
      <c r="P92" s="220">
        <v>300</v>
      </c>
      <c r="Q92" s="220">
        <v>300</v>
      </c>
      <c r="R92" s="220">
        <v>300</v>
      </c>
      <c r="S92" s="149"/>
    </row>
    <row r="93" spans="1:19" s="150" customFormat="1" ht="45" customHeight="1">
      <c r="A93" s="361"/>
      <c r="B93" s="364"/>
      <c r="C93" s="381"/>
      <c r="D93" s="387"/>
      <c r="E93" s="187" t="s">
        <v>108</v>
      </c>
      <c r="F93" s="221">
        <v>15000</v>
      </c>
      <c r="G93" s="220">
        <v>3120</v>
      </c>
      <c r="H93" s="220">
        <v>1035</v>
      </c>
      <c r="I93" s="220">
        <v>485</v>
      </c>
      <c r="J93" s="220">
        <v>1500</v>
      </c>
      <c r="K93" s="220">
        <v>1530</v>
      </c>
      <c r="L93" s="220">
        <v>1030</v>
      </c>
      <c r="M93" s="220">
        <v>0</v>
      </c>
      <c r="N93" s="220">
        <v>0</v>
      </c>
      <c r="O93" s="220">
        <v>2500</v>
      </c>
      <c r="P93" s="220">
        <v>2000</v>
      </c>
      <c r="Q93" s="220">
        <v>1000</v>
      </c>
      <c r="R93" s="220">
        <v>800</v>
      </c>
      <c r="S93" s="149"/>
    </row>
    <row r="94" spans="1:19" s="150" customFormat="1" ht="33" customHeight="1">
      <c r="A94" s="361"/>
      <c r="B94" s="364"/>
      <c r="C94" s="366">
        <v>970</v>
      </c>
      <c r="D94" s="369" t="s">
        <v>22</v>
      </c>
      <c r="E94" s="187" t="s">
        <v>99</v>
      </c>
      <c r="F94" s="221">
        <f>SUM(F96,F95)</f>
        <v>984</v>
      </c>
      <c r="G94" s="221">
        <f aca="true" t="shared" si="34" ref="G94:R94">SUM(G96,G95)</f>
        <v>699</v>
      </c>
      <c r="H94" s="221">
        <f t="shared" si="34"/>
        <v>29</v>
      </c>
      <c r="I94" s="221">
        <f t="shared" si="34"/>
        <v>64</v>
      </c>
      <c r="J94" s="221">
        <f t="shared" si="34"/>
        <v>28</v>
      </c>
      <c r="K94" s="221">
        <f t="shared" si="34"/>
        <v>25</v>
      </c>
      <c r="L94" s="221">
        <f t="shared" si="34"/>
        <v>21</v>
      </c>
      <c r="M94" s="221">
        <f t="shared" si="34"/>
        <v>15</v>
      </c>
      <c r="N94" s="221">
        <f t="shared" si="34"/>
        <v>14</v>
      </c>
      <c r="O94" s="221">
        <f t="shared" si="34"/>
        <v>30</v>
      </c>
      <c r="P94" s="221">
        <f t="shared" si="34"/>
        <v>19</v>
      </c>
      <c r="Q94" s="221">
        <f t="shared" si="34"/>
        <v>20</v>
      </c>
      <c r="R94" s="221">
        <f t="shared" si="34"/>
        <v>20</v>
      </c>
      <c r="S94" s="149"/>
    </row>
    <row r="95" spans="1:19" s="150" customFormat="1" ht="50.25" customHeight="1">
      <c r="A95" s="361"/>
      <c r="B95" s="364"/>
      <c r="C95" s="367"/>
      <c r="D95" s="370"/>
      <c r="E95" s="187" t="s">
        <v>104</v>
      </c>
      <c r="F95" s="224">
        <v>612</v>
      </c>
      <c r="G95" s="220">
        <v>612</v>
      </c>
      <c r="H95" s="220">
        <v>0</v>
      </c>
      <c r="I95" s="220">
        <v>0</v>
      </c>
      <c r="J95" s="220">
        <v>0</v>
      </c>
      <c r="K95" s="220">
        <v>0</v>
      </c>
      <c r="L95" s="220">
        <v>0</v>
      </c>
      <c r="M95" s="220">
        <v>0</v>
      </c>
      <c r="N95" s="220">
        <v>0</v>
      </c>
      <c r="O95" s="220">
        <v>0</v>
      </c>
      <c r="P95" s="220">
        <v>0</v>
      </c>
      <c r="Q95" s="220">
        <v>0</v>
      </c>
      <c r="R95" s="220">
        <v>0</v>
      </c>
      <c r="S95" s="149"/>
    </row>
    <row r="96" spans="1:19" s="150" customFormat="1" ht="45" customHeight="1">
      <c r="A96" s="361"/>
      <c r="B96" s="364"/>
      <c r="C96" s="368"/>
      <c r="D96" s="371"/>
      <c r="E96" s="187" t="s">
        <v>108</v>
      </c>
      <c r="F96" s="218">
        <v>372</v>
      </c>
      <c r="G96" s="220">
        <v>87</v>
      </c>
      <c r="H96" s="220">
        <v>29</v>
      </c>
      <c r="I96" s="220">
        <v>64</v>
      </c>
      <c r="J96" s="220">
        <v>28</v>
      </c>
      <c r="K96" s="220">
        <v>25</v>
      </c>
      <c r="L96" s="220">
        <v>21</v>
      </c>
      <c r="M96" s="220">
        <v>15</v>
      </c>
      <c r="N96" s="220">
        <v>14</v>
      </c>
      <c r="O96" s="220">
        <v>30</v>
      </c>
      <c r="P96" s="220">
        <v>19</v>
      </c>
      <c r="Q96" s="220">
        <v>20</v>
      </c>
      <c r="R96" s="220">
        <v>20</v>
      </c>
      <c r="S96" s="149"/>
    </row>
    <row r="97" spans="1:19" s="150" customFormat="1" ht="72" customHeight="1">
      <c r="A97" s="361"/>
      <c r="B97" s="365"/>
      <c r="C97" s="209">
        <v>2705</v>
      </c>
      <c r="D97" s="186" t="s">
        <v>125</v>
      </c>
      <c r="E97" s="185" t="s">
        <v>112</v>
      </c>
      <c r="F97" s="218">
        <v>6300</v>
      </c>
      <c r="G97" s="269">
        <v>6300</v>
      </c>
      <c r="H97" s="269">
        <v>0</v>
      </c>
      <c r="I97" s="269">
        <v>0</v>
      </c>
      <c r="J97" s="269">
        <v>0</v>
      </c>
      <c r="K97" s="269">
        <v>0</v>
      </c>
      <c r="L97" s="269">
        <v>0</v>
      </c>
      <c r="M97" s="269">
        <v>0</v>
      </c>
      <c r="N97" s="269">
        <v>0</v>
      </c>
      <c r="O97" s="269">
        <v>0</v>
      </c>
      <c r="P97" s="269">
        <v>0</v>
      </c>
      <c r="Q97" s="269">
        <v>0</v>
      </c>
      <c r="R97" s="269">
        <v>0</v>
      </c>
      <c r="S97" s="149"/>
    </row>
    <row r="98" spans="1:33" s="150" customFormat="1" ht="48" customHeight="1">
      <c r="A98" s="361"/>
      <c r="B98" s="386">
        <v>80140</v>
      </c>
      <c r="C98" s="183"/>
      <c r="D98" s="184" t="s">
        <v>85</v>
      </c>
      <c r="E98" s="183"/>
      <c r="F98" s="175">
        <f>SUM(F99)</f>
        <v>61967</v>
      </c>
      <c r="G98" s="274">
        <f aca="true" t="shared" si="35" ref="G98:R98">SUM(G99)</f>
        <v>3600</v>
      </c>
      <c r="H98" s="274">
        <f t="shared" si="35"/>
        <v>33533</v>
      </c>
      <c r="I98" s="274">
        <f t="shared" si="35"/>
        <v>5000</v>
      </c>
      <c r="J98" s="274">
        <f t="shared" si="35"/>
        <v>5000</v>
      </c>
      <c r="K98" s="274">
        <f t="shared" si="35"/>
        <v>5000</v>
      </c>
      <c r="L98" s="274">
        <f t="shared" si="35"/>
        <v>5000</v>
      </c>
      <c r="M98" s="274">
        <f t="shared" si="35"/>
        <v>4834</v>
      </c>
      <c r="N98" s="274">
        <f t="shared" si="35"/>
        <v>0</v>
      </c>
      <c r="O98" s="274">
        <f t="shared" si="35"/>
        <v>0</v>
      </c>
      <c r="P98" s="274">
        <f t="shared" si="35"/>
        <v>0</v>
      </c>
      <c r="Q98" s="274">
        <f t="shared" si="35"/>
        <v>0</v>
      </c>
      <c r="R98" s="274">
        <f t="shared" si="35"/>
        <v>0</v>
      </c>
      <c r="S98" s="159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</row>
    <row r="99" spans="1:33" s="150" customFormat="1" ht="39" customHeight="1">
      <c r="A99" s="361"/>
      <c r="B99" s="386"/>
      <c r="C99" s="189">
        <v>830</v>
      </c>
      <c r="D99" s="186" t="s">
        <v>14</v>
      </c>
      <c r="E99" s="208" t="s">
        <v>91</v>
      </c>
      <c r="F99" s="213">
        <v>61967</v>
      </c>
      <c r="G99" s="273">
        <v>3600</v>
      </c>
      <c r="H99" s="273">
        <v>33533</v>
      </c>
      <c r="I99" s="273">
        <v>5000</v>
      </c>
      <c r="J99" s="273">
        <v>5000</v>
      </c>
      <c r="K99" s="273">
        <v>5000</v>
      </c>
      <c r="L99" s="273">
        <v>5000</v>
      </c>
      <c r="M99" s="273">
        <v>4834</v>
      </c>
      <c r="N99" s="273">
        <v>0</v>
      </c>
      <c r="O99" s="273">
        <v>0</v>
      </c>
      <c r="P99" s="273">
        <v>0</v>
      </c>
      <c r="Q99" s="273">
        <v>0</v>
      </c>
      <c r="R99" s="273">
        <v>0</v>
      </c>
      <c r="S99" s="159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</row>
    <row r="100" spans="1:33" s="152" customFormat="1" ht="33.75" customHeight="1">
      <c r="A100" s="361"/>
      <c r="B100" s="363">
        <v>80148</v>
      </c>
      <c r="C100" s="183"/>
      <c r="D100" s="206" t="s">
        <v>126</v>
      </c>
      <c r="E100" s="205"/>
      <c r="F100" s="252">
        <f>SUM(F101,F102,F105,F106)</f>
        <v>218420</v>
      </c>
      <c r="G100" s="252">
        <f aca="true" t="shared" si="36" ref="G100:R100">SUM(G101,G102,G105,G106)</f>
        <v>17919</v>
      </c>
      <c r="H100" s="252">
        <f t="shared" si="36"/>
        <v>20194</v>
      </c>
      <c r="I100" s="252">
        <f t="shared" si="36"/>
        <v>19220</v>
      </c>
      <c r="J100" s="252">
        <f t="shared" si="36"/>
        <v>23192</v>
      </c>
      <c r="K100" s="252">
        <f t="shared" si="36"/>
        <v>20500</v>
      </c>
      <c r="L100" s="252">
        <f t="shared" si="36"/>
        <v>17895</v>
      </c>
      <c r="M100" s="252">
        <f t="shared" si="36"/>
        <v>7187</v>
      </c>
      <c r="N100" s="252">
        <f t="shared" si="36"/>
        <v>7500</v>
      </c>
      <c r="O100" s="252">
        <f t="shared" si="36"/>
        <v>20395</v>
      </c>
      <c r="P100" s="252">
        <f t="shared" si="36"/>
        <v>22000</v>
      </c>
      <c r="Q100" s="252">
        <f t="shared" si="36"/>
        <v>22000</v>
      </c>
      <c r="R100" s="252">
        <f t="shared" si="36"/>
        <v>20418</v>
      </c>
      <c r="S100" s="161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</row>
    <row r="101" spans="1:33" s="152" customFormat="1" ht="51.75" customHeight="1">
      <c r="A101" s="361"/>
      <c r="B101" s="364"/>
      <c r="C101" s="207" t="s">
        <v>117</v>
      </c>
      <c r="D101" s="186" t="s">
        <v>127</v>
      </c>
      <c r="E101" s="187" t="s">
        <v>104</v>
      </c>
      <c r="F101" s="213">
        <v>75600</v>
      </c>
      <c r="G101" s="178">
        <v>4230</v>
      </c>
      <c r="H101" s="178">
        <v>4452</v>
      </c>
      <c r="I101" s="178">
        <v>4000</v>
      </c>
      <c r="J101" s="178">
        <v>6500</v>
      </c>
      <c r="K101" s="178">
        <v>6500</v>
      </c>
      <c r="L101" s="178">
        <v>5500</v>
      </c>
      <c r="M101" s="178">
        <v>5500</v>
      </c>
      <c r="N101" s="178">
        <v>7500</v>
      </c>
      <c r="O101" s="178">
        <v>8000</v>
      </c>
      <c r="P101" s="178">
        <v>8000</v>
      </c>
      <c r="Q101" s="178">
        <v>8000</v>
      </c>
      <c r="R101" s="178">
        <v>7418</v>
      </c>
      <c r="S101" s="161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</row>
    <row r="102" spans="1:33" s="152" customFormat="1" ht="34.5" customHeight="1">
      <c r="A102" s="361"/>
      <c r="B102" s="364"/>
      <c r="C102" s="383" t="s">
        <v>128</v>
      </c>
      <c r="D102" s="369" t="s">
        <v>129</v>
      </c>
      <c r="E102" s="187" t="s">
        <v>99</v>
      </c>
      <c r="F102" s="213">
        <f>SUM(F103,F104)</f>
        <v>131093</v>
      </c>
      <c r="G102" s="213">
        <f aca="true" t="shared" si="37" ref="G102:R102">SUM(G103,G104)</f>
        <v>11068</v>
      </c>
      <c r="H102" s="213">
        <f t="shared" si="37"/>
        <v>13631</v>
      </c>
      <c r="I102" s="213">
        <f t="shared" si="37"/>
        <v>15220</v>
      </c>
      <c r="J102" s="213">
        <f t="shared" si="37"/>
        <v>15000</v>
      </c>
      <c r="K102" s="213">
        <f t="shared" si="37"/>
        <v>14000</v>
      </c>
      <c r="L102" s="213">
        <f t="shared" si="37"/>
        <v>10587</v>
      </c>
      <c r="M102" s="213">
        <f t="shared" si="37"/>
        <v>0</v>
      </c>
      <c r="N102" s="213">
        <f t="shared" si="37"/>
        <v>0</v>
      </c>
      <c r="O102" s="213">
        <f t="shared" si="37"/>
        <v>10587</v>
      </c>
      <c r="P102" s="213">
        <f t="shared" si="37"/>
        <v>14000</v>
      </c>
      <c r="Q102" s="213">
        <f t="shared" si="37"/>
        <v>14000</v>
      </c>
      <c r="R102" s="213">
        <f t="shared" si="37"/>
        <v>13000</v>
      </c>
      <c r="S102" s="161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</row>
    <row r="103" spans="1:33" s="152" customFormat="1" ht="49.5" customHeight="1">
      <c r="A103" s="361"/>
      <c r="B103" s="364"/>
      <c r="C103" s="384"/>
      <c r="D103" s="370"/>
      <c r="E103" s="210" t="s">
        <v>106</v>
      </c>
      <c r="F103" s="213">
        <v>124643</v>
      </c>
      <c r="G103" s="178">
        <v>11053</v>
      </c>
      <c r="H103" s="178">
        <v>7196</v>
      </c>
      <c r="I103" s="178">
        <v>15220</v>
      </c>
      <c r="J103" s="178">
        <v>15000</v>
      </c>
      <c r="K103" s="178">
        <v>14000</v>
      </c>
      <c r="L103" s="178">
        <v>10587</v>
      </c>
      <c r="M103" s="178">
        <v>0</v>
      </c>
      <c r="N103" s="178">
        <v>0</v>
      </c>
      <c r="O103" s="178">
        <v>10587</v>
      </c>
      <c r="P103" s="178">
        <v>14000</v>
      </c>
      <c r="Q103" s="178">
        <v>14000</v>
      </c>
      <c r="R103" s="178">
        <v>13000</v>
      </c>
      <c r="S103" s="161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</row>
    <row r="104" spans="1:33" s="152" customFormat="1" ht="48" customHeight="1">
      <c r="A104" s="361"/>
      <c r="B104" s="364"/>
      <c r="C104" s="385"/>
      <c r="D104" s="371"/>
      <c r="E104" s="187" t="s">
        <v>104</v>
      </c>
      <c r="F104" s="213">
        <v>6450</v>
      </c>
      <c r="G104" s="178">
        <v>15</v>
      </c>
      <c r="H104" s="178">
        <v>6435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178">
        <v>0</v>
      </c>
      <c r="O104" s="178">
        <v>0</v>
      </c>
      <c r="P104" s="178">
        <v>0</v>
      </c>
      <c r="Q104" s="178">
        <v>0</v>
      </c>
      <c r="R104" s="178">
        <v>0</v>
      </c>
      <c r="S104" s="161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</row>
    <row r="105" spans="1:33" s="152" customFormat="1" ht="48" customHeight="1">
      <c r="A105" s="361"/>
      <c r="B105" s="364"/>
      <c r="C105" s="253" t="s">
        <v>130</v>
      </c>
      <c r="D105" s="194" t="s">
        <v>41</v>
      </c>
      <c r="E105" s="210" t="s">
        <v>106</v>
      </c>
      <c r="F105" s="213">
        <v>1000</v>
      </c>
      <c r="G105" s="178">
        <v>1000</v>
      </c>
      <c r="H105" s="178">
        <v>0</v>
      </c>
      <c r="I105" s="178">
        <v>0</v>
      </c>
      <c r="J105" s="178">
        <v>0</v>
      </c>
      <c r="K105" s="178">
        <v>0</v>
      </c>
      <c r="L105" s="178">
        <v>0</v>
      </c>
      <c r="M105" s="178">
        <v>0</v>
      </c>
      <c r="N105" s="178">
        <v>0</v>
      </c>
      <c r="O105" s="178">
        <v>0</v>
      </c>
      <c r="P105" s="178">
        <v>0</v>
      </c>
      <c r="Q105" s="178">
        <v>0</v>
      </c>
      <c r="R105" s="178">
        <v>0</v>
      </c>
      <c r="S105" s="161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</row>
    <row r="106" spans="1:33" s="152" customFormat="1" ht="29.25" customHeight="1">
      <c r="A106" s="361"/>
      <c r="B106" s="364"/>
      <c r="C106" s="383" t="s">
        <v>113</v>
      </c>
      <c r="D106" s="369" t="s">
        <v>131</v>
      </c>
      <c r="E106" s="187" t="s">
        <v>99</v>
      </c>
      <c r="F106" s="213">
        <f>SUM(F107,F108)</f>
        <v>10727</v>
      </c>
      <c r="G106" s="213">
        <f aca="true" t="shared" si="38" ref="G106:R106">SUM(G107,G108)</f>
        <v>1621</v>
      </c>
      <c r="H106" s="213">
        <f t="shared" si="38"/>
        <v>2111</v>
      </c>
      <c r="I106" s="213">
        <f t="shared" si="38"/>
        <v>0</v>
      </c>
      <c r="J106" s="213">
        <f t="shared" si="38"/>
        <v>1692</v>
      </c>
      <c r="K106" s="213">
        <f t="shared" si="38"/>
        <v>0</v>
      </c>
      <c r="L106" s="213">
        <f t="shared" si="38"/>
        <v>1808</v>
      </c>
      <c r="M106" s="213">
        <f t="shared" si="38"/>
        <v>1687</v>
      </c>
      <c r="N106" s="213">
        <f t="shared" si="38"/>
        <v>0</v>
      </c>
      <c r="O106" s="213">
        <f t="shared" si="38"/>
        <v>1808</v>
      </c>
      <c r="P106" s="213">
        <f t="shared" si="38"/>
        <v>0</v>
      </c>
      <c r="Q106" s="213">
        <f t="shared" si="38"/>
        <v>0</v>
      </c>
      <c r="R106" s="213">
        <f t="shared" si="38"/>
        <v>0</v>
      </c>
      <c r="S106" s="161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</row>
    <row r="107" spans="1:33" s="152" customFormat="1" ht="48" customHeight="1">
      <c r="A107" s="361"/>
      <c r="B107" s="364"/>
      <c r="C107" s="384"/>
      <c r="D107" s="370"/>
      <c r="E107" s="210" t="s">
        <v>106</v>
      </c>
      <c r="F107" s="213">
        <v>5000</v>
      </c>
      <c r="G107" s="178">
        <v>1621</v>
      </c>
      <c r="H107" s="178">
        <v>0</v>
      </c>
      <c r="I107" s="178">
        <v>0</v>
      </c>
      <c r="J107" s="178">
        <v>1692</v>
      </c>
      <c r="K107" s="178">
        <v>0</v>
      </c>
      <c r="L107" s="178">
        <v>0</v>
      </c>
      <c r="M107" s="178">
        <v>1687</v>
      </c>
      <c r="N107" s="178">
        <v>0</v>
      </c>
      <c r="O107" s="178">
        <v>0</v>
      </c>
      <c r="P107" s="178">
        <v>0</v>
      </c>
      <c r="Q107" s="178">
        <v>0</v>
      </c>
      <c r="R107" s="178">
        <v>0</v>
      </c>
      <c r="S107" s="161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</row>
    <row r="108" spans="1:33" s="152" customFormat="1" ht="48" customHeight="1">
      <c r="A108" s="361"/>
      <c r="B108" s="365"/>
      <c r="C108" s="385"/>
      <c r="D108" s="371"/>
      <c r="E108" s="187" t="s">
        <v>104</v>
      </c>
      <c r="F108" s="213">
        <v>5727</v>
      </c>
      <c r="G108" s="178">
        <v>0</v>
      </c>
      <c r="H108" s="178">
        <v>2111</v>
      </c>
      <c r="I108" s="178">
        <v>0</v>
      </c>
      <c r="J108" s="178">
        <v>0</v>
      </c>
      <c r="K108" s="178">
        <v>0</v>
      </c>
      <c r="L108" s="178">
        <v>1808</v>
      </c>
      <c r="M108" s="178">
        <v>0</v>
      </c>
      <c r="N108" s="178">
        <v>0</v>
      </c>
      <c r="O108" s="178">
        <v>1808</v>
      </c>
      <c r="P108" s="178">
        <v>0</v>
      </c>
      <c r="Q108" s="178">
        <v>0</v>
      </c>
      <c r="R108" s="178">
        <v>0</v>
      </c>
      <c r="S108" s="161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</row>
    <row r="109" spans="1:33" s="152" customFormat="1" ht="30.75" customHeight="1">
      <c r="A109" s="361"/>
      <c r="B109" s="363">
        <v>80195</v>
      </c>
      <c r="C109" s="254"/>
      <c r="D109" s="199" t="s">
        <v>56</v>
      </c>
      <c r="E109" s="255"/>
      <c r="F109" s="175">
        <v>12000</v>
      </c>
      <c r="G109" s="284">
        <v>0</v>
      </c>
      <c r="H109" s="284">
        <v>0</v>
      </c>
      <c r="I109" s="284">
        <v>0</v>
      </c>
      <c r="J109" s="284">
        <v>0</v>
      </c>
      <c r="K109" s="284">
        <v>0</v>
      </c>
      <c r="L109" s="284">
        <v>12000</v>
      </c>
      <c r="M109" s="284">
        <v>0</v>
      </c>
      <c r="N109" s="284">
        <v>0</v>
      </c>
      <c r="O109" s="284">
        <v>0</v>
      </c>
      <c r="P109" s="284">
        <v>0</v>
      </c>
      <c r="Q109" s="284">
        <v>0</v>
      </c>
      <c r="R109" s="284">
        <v>0</v>
      </c>
      <c r="S109" s="161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</row>
    <row r="110" spans="1:33" s="152" customFormat="1" ht="74.25" customHeight="1">
      <c r="A110" s="362"/>
      <c r="B110" s="365"/>
      <c r="C110" s="253" t="s">
        <v>132</v>
      </c>
      <c r="D110" s="186" t="s">
        <v>125</v>
      </c>
      <c r="E110" s="185" t="s">
        <v>112</v>
      </c>
      <c r="F110" s="213">
        <v>12000</v>
      </c>
      <c r="G110" s="273">
        <v>0</v>
      </c>
      <c r="H110" s="273">
        <v>0</v>
      </c>
      <c r="I110" s="273">
        <v>0</v>
      </c>
      <c r="J110" s="273">
        <v>0</v>
      </c>
      <c r="K110" s="273">
        <v>0</v>
      </c>
      <c r="L110" s="273">
        <v>12000</v>
      </c>
      <c r="M110" s="273">
        <v>0</v>
      </c>
      <c r="N110" s="273">
        <v>0</v>
      </c>
      <c r="O110" s="273">
        <v>0</v>
      </c>
      <c r="P110" s="273">
        <v>0</v>
      </c>
      <c r="Q110" s="273">
        <v>0</v>
      </c>
      <c r="R110" s="273">
        <v>0</v>
      </c>
      <c r="S110" s="161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</row>
    <row r="111" spans="1:33" s="152" customFormat="1" ht="34.5" customHeight="1">
      <c r="A111" s="360">
        <v>851</v>
      </c>
      <c r="B111" s="237"/>
      <c r="C111" s="230"/>
      <c r="D111" s="233" t="s">
        <v>44</v>
      </c>
      <c r="E111" s="230"/>
      <c r="F111" s="234">
        <f>SUM(F112,F115)</f>
        <v>937351</v>
      </c>
      <c r="G111" s="234">
        <f aca="true" t="shared" si="39" ref="G111:R111">SUM(G112,G115)</f>
        <v>40000</v>
      </c>
      <c r="H111" s="234">
        <f t="shared" si="39"/>
        <v>115113</v>
      </c>
      <c r="I111" s="234">
        <f t="shared" si="39"/>
        <v>122100</v>
      </c>
      <c r="J111" s="234">
        <f t="shared" si="39"/>
        <v>77279</v>
      </c>
      <c r="K111" s="234">
        <f t="shared" si="39"/>
        <v>77279</v>
      </c>
      <c r="L111" s="234">
        <f t="shared" si="39"/>
        <v>87279</v>
      </c>
      <c r="M111" s="234">
        <f t="shared" si="39"/>
        <v>77279</v>
      </c>
      <c r="N111" s="234">
        <f t="shared" si="39"/>
        <v>77279</v>
      </c>
      <c r="O111" s="234">
        <f t="shared" si="39"/>
        <v>77279</v>
      </c>
      <c r="P111" s="234">
        <f t="shared" si="39"/>
        <v>77279</v>
      </c>
      <c r="Q111" s="234">
        <f t="shared" si="39"/>
        <v>77279</v>
      </c>
      <c r="R111" s="234">
        <f t="shared" si="39"/>
        <v>31906</v>
      </c>
      <c r="S111" s="161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</row>
    <row r="112" spans="1:33" s="258" customFormat="1" ht="35.25" customHeight="1">
      <c r="A112" s="361"/>
      <c r="B112" s="372">
        <v>85121</v>
      </c>
      <c r="C112" s="198"/>
      <c r="D112" s="259" t="s">
        <v>133</v>
      </c>
      <c r="E112" s="198"/>
      <c r="F112" s="287">
        <f>SUM(F113)</f>
        <v>10000</v>
      </c>
      <c r="G112" s="287">
        <f aca="true" t="shared" si="40" ref="G112:R112">SUM(G113)</f>
        <v>0</v>
      </c>
      <c r="H112" s="287">
        <f t="shared" si="40"/>
        <v>0</v>
      </c>
      <c r="I112" s="287">
        <f t="shared" si="40"/>
        <v>0</v>
      </c>
      <c r="J112" s="287">
        <f t="shared" si="40"/>
        <v>0</v>
      </c>
      <c r="K112" s="287">
        <f t="shared" si="40"/>
        <v>0</v>
      </c>
      <c r="L112" s="287">
        <f t="shared" si="40"/>
        <v>10000</v>
      </c>
      <c r="M112" s="287">
        <f t="shared" si="40"/>
        <v>0</v>
      </c>
      <c r="N112" s="287">
        <f t="shared" si="40"/>
        <v>0</v>
      </c>
      <c r="O112" s="287">
        <f t="shared" si="40"/>
        <v>0</v>
      </c>
      <c r="P112" s="287">
        <f t="shared" si="40"/>
        <v>0</v>
      </c>
      <c r="Q112" s="287">
        <f t="shared" si="40"/>
        <v>0</v>
      </c>
      <c r="R112" s="287">
        <f t="shared" si="40"/>
        <v>0</v>
      </c>
      <c r="S112" s="256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</row>
    <row r="113" spans="1:33" s="258" customFormat="1" ht="71.25" customHeight="1">
      <c r="A113" s="362"/>
      <c r="B113" s="373"/>
      <c r="C113" s="260">
        <v>6300</v>
      </c>
      <c r="D113" s="261" t="s">
        <v>134</v>
      </c>
      <c r="E113" s="185" t="s">
        <v>112</v>
      </c>
      <c r="F113" s="262">
        <v>10000</v>
      </c>
      <c r="G113" s="285">
        <v>0</v>
      </c>
      <c r="H113" s="285">
        <v>0</v>
      </c>
      <c r="I113" s="285">
        <v>0</v>
      </c>
      <c r="J113" s="285">
        <v>0</v>
      </c>
      <c r="K113" s="285">
        <v>0</v>
      </c>
      <c r="L113" s="286">
        <v>10000</v>
      </c>
      <c r="M113" s="285">
        <v>0</v>
      </c>
      <c r="N113" s="285">
        <v>0</v>
      </c>
      <c r="O113" s="285">
        <v>0</v>
      </c>
      <c r="P113" s="285">
        <v>0</v>
      </c>
      <c r="Q113" s="285">
        <v>0</v>
      </c>
      <c r="R113" s="285">
        <v>0</v>
      </c>
      <c r="S113" s="256"/>
      <c r="T113" s="257"/>
      <c r="U113" s="257"/>
      <c r="V113" s="257"/>
      <c r="W113" s="257"/>
      <c r="X113" s="257"/>
      <c r="Y113" s="257"/>
      <c r="Z113" s="257"/>
      <c r="AA113" s="257"/>
      <c r="AB113" s="257"/>
      <c r="AC113" s="257"/>
      <c r="AD113" s="257"/>
      <c r="AE113" s="257"/>
      <c r="AF113" s="257"/>
      <c r="AG113" s="257"/>
    </row>
    <row r="114" spans="1:19" s="150" customFormat="1" ht="29.25" customHeight="1">
      <c r="A114" s="182" t="s">
        <v>0</v>
      </c>
      <c r="B114" s="200" t="s">
        <v>1</v>
      </c>
      <c r="C114" s="182" t="s">
        <v>2</v>
      </c>
      <c r="D114" s="182" t="s">
        <v>3</v>
      </c>
      <c r="E114" s="182" t="s">
        <v>69</v>
      </c>
      <c r="F114" s="332" t="s">
        <v>4</v>
      </c>
      <c r="G114" s="333" t="s">
        <v>57</v>
      </c>
      <c r="H114" s="333" t="s">
        <v>58</v>
      </c>
      <c r="I114" s="333" t="s">
        <v>59</v>
      </c>
      <c r="J114" s="334" t="s">
        <v>60</v>
      </c>
      <c r="K114" s="333" t="s">
        <v>61</v>
      </c>
      <c r="L114" s="333" t="s">
        <v>62</v>
      </c>
      <c r="M114" s="333" t="s">
        <v>63</v>
      </c>
      <c r="N114" s="333" t="s">
        <v>64</v>
      </c>
      <c r="O114" s="333" t="s">
        <v>65</v>
      </c>
      <c r="P114" s="333" t="s">
        <v>66</v>
      </c>
      <c r="Q114" s="333" t="s">
        <v>67</v>
      </c>
      <c r="R114" s="333" t="s">
        <v>68</v>
      </c>
      <c r="S114" s="149"/>
    </row>
    <row r="115" spans="1:33" s="154" customFormat="1" ht="65.25" customHeight="1">
      <c r="A115" s="312"/>
      <c r="B115" s="365">
        <v>85156</v>
      </c>
      <c r="C115" s="198"/>
      <c r="D115" s="199" t="s">
        <v>87</v>
      </c>
      <c r="E115" s="198"/>
      <c r="F115" s="180">
        <v>927351</v>
      </c>
      <c r="G115" s="180">
        <f aca="true" t="shared" si="41" ref="G115:R115">SUM(G116)</f>
        <v>40000</v>
      </c>
      <c r="H115" s="180">
        <f t="shared" si="41"/>
        <v>115113</v>
      </c>
      <c r="I115" s="180">
        <f t="shared" si="41"/>
        <v>122100</v>
      </c>
      <c r="J115" s="180">
        <f t="shared" si="41"/>
        <v>77279</v>
      </c>
      <c r="K115" s="180">
        <f t="shared" si="41"/>
        <v>77279</v>
      </c>
      <c r="L115" s="180">
        <f t="shared" si="41"/>
        <v>77279</v>
      </c>
      <c r="M115" s="180">
        <f t="shared" si="41"/>
        <v>77279</v>
      </c>
      <c r="N115" s="180">
        <f t="shared" si="41"/>
        <v>77279</v>
      </c>
      <c r="O115" s="180">
        <f t="shared" si="41"/>
        <v>77279</v>
      </c>
      <c r="P115" s="180">
        <f t="shared" si="41"/>
        <v>77279</v>
      </c>
      <c r="Q115" s="180">
        <f t="shared" si="41"/>
        <v>77279</v>
      </c>
      <c r="R115" s="180">
        <f t="shared" si="41"/>
        <v>31906</v>
      </c>
      <c r="S115" s="163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</row>
    <row r="116" spans="1:33" s="150" customFormat="1" ht="70.5" customHeight="1">
      <c r="A116" s="239"/>
      <c r="B116" s="375"/>
      <c r="C116" s="197">
        <v>2110</v>
      </c>
      <c r="D116" s="186" t="s">
        <v>70</v>
      </c>
      <c r="E116" s="185" t="s">
        <v>112</v>
      </c>
      <c r="F116" s="177">
        <v>927351</v>
      </c>
      <c r="G116" s="273">
        <v>40000</v>
      </c>
      <c r="H116" s="273">
        <v>115113</v>
      </c>
      <c r="I116" s="273">
        <v>122100</v>
      </c>
      <c r="J116" s="273">
        <v>77279</v>
      </c>
      <c r="K116" s="273">
        <v>77279</v>
      </c>
      <c r="L116" s="273">
        <v>77279</v>
      </c>
      <c r="M116" s="273">
        <v>77279</v>
      </c>
      <c r="N116" s="273">
        <v>77279</v>
      </c>
      <c r="O116" s="273">
        <v>77279</v>
      </c>
      <c r="P116" s="273">
        <v>77279</v>
      </c>
      <c r="Q116" s="273">
        <v>77279</v>
      </c>
      <c r="R116" s="273">
        <v>31906</v>
      </c>
      <c r="S116" s="159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</row>
    <row r="117" spans="1:19" s="150" customFormat="1" ht="48" customHeight="1">
      <c r="A117" s="360">
        <v>852</v>
      </c>
      <c r="B117" s="241"/>
      <c r="C117" s="230"/>
      <c r="D117" s="233" t="s">
        <v>45</v>
      </c>
      <c r="E117" s="230"/>
      <c r="F117" s="236">
        <f aca="true" t="shared" si="42" ref="F117:R117">SUM(F118,F126,F135)</f>
        <v>11026781</v>
      </c>
      <c r="G117" s="236">
        <f t="shared" si="42"/>
        <v>839950</v>
      </c>
      <c r="H117" s="236">
        <f t="shared" si="42"/>
        <v>1445965</v>
      </c>
      <c r="I117" s="236">
        <f t="shared" si="42"/>
        <v>813717</v>
      </c>
      <c r="J117" s="236">
        <f t="shared" si="42"/>
        <v>918726</v>
      </c>
      <c r="K117" s="236">
        <f t="shared" si="42"/>
        <v>927669</v>
      </c>
      <c r="L117" s="236">
        <f t="shared" si="42"/>
        <v>927527</v>
      </c>
      <c r="M117" s="236">
        <f t="shared" si="42"/>
        <v>915576</v>
      </c>
      <c r="N117" s="236">
        <f t="shared" si="42"/>
        <v>913576</v>
      </c>
      <c r="O117" s="236">
        <f t="shared" si="42"/>
        <v>917806</v>
      </c>
      <c r="P117" s="236">
        <f t="shared" si="42"/>
        <v>915576</v>
      </c>
      <c r="Q117" s="236">
        <f t="shared" si="42"/>
        <v>919087</v>
      </c>
      <c r="R117" s="236">
        <f t="shared" si="42"/>
        <v>571606</v>
      </c>
      <c r="S117" s="149"/>
    </row>
    <row r="118" spans="1:19" s="150" customFormat="1" ht="48" customHeight="1">
      <c r="A118" s="361"/>
      <c r="B118" s="386">
        <v>85201</v>
      </c>
      <c r="C118" s="183"/>
      <c r="D118" s="184" t="s">
        <v>46</v>
      </c>
      <c r="E118" s="183"/>
      <c r="F118" s="176">
        <f>SUM(F119,F120,F121,F122,F125)</f>
        <v>1055817</v>
      </c>
      <c r="G118" s="176">
        <f aca="true" t="shared" si="43" ref="G118:R118">SUM(G119,G120,G121,G122,G125)</f>
        <v>78898</v>
      </c>
      <c r="H118" s="176">
        <f t="shared" si="43"/>
        <v>116282</v>
      </c>
      <c r="I118" s="176">
        <f t="shared" si="43"/>
        <v>63423</v>
      </c>
      <c r="J118" s="176">
        <f t="shared" si="43"/>
        <v>81730</v>
      </c>
      <c r="K118" s="176">
        <f t="shared" si="43"/>
        <v>90673</v>
      </c>
      <c r="L118" s="176">
        <f t="shared" si="43"/>
        <v>90531</v>
      </c>
      <c r="M118" s="176">
        <f t="shared" si="43"/>
        <v>85230</v>
      </c>
      <c r="N118" s="176">
        <f t="shared" si="43"/>
        <v>85230</v>
      </c>
      <c r="O118" s="176">
        <f t="shared" si="43"/>
        <v>85460</v>
      </c>
      <c r="P118" s="176">
        <f t="shared" si="43"/>
        <v>85230</v>
      </c>
      <c r="Q118" s="176">
        <f t="shared" si="43"/>
        <v>85741</v>
      </c>
      <c r="R118" s="176">
        <f t="shared" si="43"/>
        <v>107389</v>
      </c>
      <c r="S118" s="149"/>
    </row>
    <row r="119" spans="1:19" s="150" customFormat="1" ht="48" customHeight="1">
      <c r="A119" s="361"/>
      <c r="B119" s="386"/>
      <c r="C119" s="207" t="s">
        <v>135</v>
      </c>
      <c r="D119" s="191" t="s">
        <v>136</v>
      </c>
      <c r="E119" s="187" t="s">
        <v>118</v>
      </c>
      <c r="F119" s="177">
        <v>1208</v>
      </c>
      <c r="G119" s="268">
        <v>0</v>
      </c>
      <c r="H119" s="177">
        <v>510</v>
      </c>
      <c r="I119" s="177">
        <v>698</v>
      </c>
      <c r="J119" s="268">
        <v>0</v>
      </c>
      <c r="K119" s="268">
        <v>0</v>
      </c>
      <c r="L119" s="268">
        <v>0</v>
      </c>
      <c r="M119" s="268">
        <v>0</v>
      </c>
      <c r="N119" s="268">
        <v>0</v>
      </c>
      <c r="O119" s="268">
        <v>0</v>
      </c>
      <c r="P119" s="268">
        <v>0</v>
      </c>
      <c r="Q119" s="268">
        <v>0</v>
      </c>
      <c r="R119" s="268">
        <v>0</v>
      </c>
      <c r="S119" s="149"/>
    </row>
    <row r="120" spans="1:26" s="150" customFormat="1" ht="87" customHeight="1">
      <c r="A120" s="361"/>
      <c r="B120" s="386"/>
      <c r="C120" s="187">
        <v>750</v>
      </c>
      <c r="D120" s="191" t="s">
        <v>75</v>
      </c>
      <c r="E120" s="187" t="s">
        <v>118</v>
      </c>
      <c r="F120" s="177">
        <v>6428</v>
      </c>
      <c r="G120" s="214">
        <v>230</v>
      </c>
      <c r="H120" s="214">
        <v>1220</v>
      </c>
      <c r="I120" s="214">
        <v>730</v>
      </c>
      <c r="J120" s="214">
        <v>730</v>
      </c>
      <c r="K120" s="214">
        <v>673</v>
      </c>
      <c r="L120" s="214">
        <v>531</v>
      </c>
      <c r="M120" s="214">
        <v>230</v>
      </c>
      <c r="N120" s="214">
        <v>230</v>
      </c>
      <c r="O120" s="214">
        <v>460</v>
      </c>
      <c r="P120" s="214">
        <v>230</v>
      </c>
      <c r="Q120" s="214">
        <v>741</v>
      </c>
      <c r="R120" s="214">
        <v>423</v>
      </c>
      <c r="S120" s="165"/>
      <c r="T120" s="166"/>
      <c r="U120" s="166"/>
      <c r="V120" s="166"/>
      <c r="W120" s="166"/>
      <c r="X120" s="166"/>
      <c r="Y120" s="166"/>
      <c r="Z120" s="166"/>
    </row>
    <row r="121" spans="1:26" s="150" customFormat="1" ht="77.25" customHeight="1">
      <c r="A121" s="361"/>
      <c r="B121" s="386"/>
      <c r="C121" s="187">
        <v>960</v>
      </c>
      <c r="D121" s="191" t="s">
        <v>41</v>
      </c>
      <c r="E121" s="187" t="s">
        <v>118</v>
      </c>
      <c r="F121" s="177">
        <v>32191</v>
      </c>
      <c r="G121" s="214">
        <v>0</v>
      </c>
      <c r="H121" s="214">
        <v>29548</v>
      </c>
      <c r="I121" s="214">
        <v>2643</v>
      </c>
      <c r="J121" s="214">
        <v>0</v>
      </c>
      <c r="K121" s="214">
        <v>0</v>
      </c>
      <c r="L121" s="214">
        <v>0</v>
      </c>
      <c r="M121" s="214">
        <v>0</v>
      </c>
      <c r="N121" s="214">
        <v>0</v>
      </c>
      <c r="O121" s="214">
        <v>0</v>
      </c>
      <c r="P121" s="214">
        <v>0</v>
      </c>
      <c r="Q121" s="214">
        <v>0</v>
      </c>
      <c r="R121" s="214">
        <v>0</v>
      </c>
      <c r="S121" s="165"/>
      <c r="T121" s="166"/>
      <c r="U121" s="166"/>
      <c r="V121" s="166"/>
      <c r="W121" s="166"/>
      <c r="X121" s="166"/>
      <c r="Y121" s="166"/>
      <c r="Z121" s="166"/>
    </row>
    <row r="122" spans="1:26" s="150" customFormat="1" ht="31.5" customHeight="1">
      <c r="A122" s="361"/>
      <c r="B122" s="386"/>
      <c r="C122" s="366">
        <v>970</v>
      </c>
      <c r="D122" s="369" t="s">
        <v>137</v>
      </c>
      <c r="E122" s="187" t="s">
        <v>99</v>
      </c>
      <c r="F122" s="293">
        <f>SUM(F124,F123)</f>
        <v>7556</v>
      </c>
      <c r="G122" s="293">
        <f aca="true" t="shared" si="44" ref="G122:R122">SUM(G124,G123)</f>
        <v>7532</v>
      </c>
      <c r="H122" s="293">
        <f t="shared" si="44"/>
        <v>13</v>
      </c>
      <c r="I122" s="293">
        <f t="shared" si="44"/>
        <v>11</v>
      </c>
      <c r="J122" s="293">
        <f t="shared" si="44"/>
        <v>0</v>
      </c>
      <c r="K122" s="293">
        <f t="shared" si="44"/>
        <v>0</v>
      </c>
      <c r="L122" s="293">
        <f t="shared" si="44"/>
        <v>0</v>
      </c>
      <c r="M122" s="293">
        <f t="shared" si="44"/>
        <v>0</v>
      </c>
      <c r="N122" s="293">
        <f t="shared" si="44"/>
        <v>0</v>
      </c>
      <c r="O122" s="293">
        <f t="shared" si="44"/>
        <v>0</v>
      </c>
      <c r="P122" s="293">
        <f t="shared" si="44"/>
        <v>0</v>
      </c>
      <c r="Q122" s="293">
        <f t="shared" si="44"/>
        <v>0</v>
      </c>
      <c r="R122" s="293">
        <f t="shared" si="44"/>
        <v>0</v>
      </c>
      <c r="S122" s="165"/>
      <c r="T122" s="166"/>
      <c r="U122" s="166"/>
      <c r="V122" s="166"/>
      <c r="W122" s="166"/>
      <c r="X122" s="166"/>
      <c r="Y122" s="166"/>
      <c r="Z122" s="166"/>
    </row>
    <row r="123" spans="1:26" s="150" customFormat="1" ht="41.25" customHeight="1">
      <c r="A123" s="361"/>
      <c r="B123" s="386"/>
      <c r="C123" s="367"/>
      <c r="D123" s="370"/>
      <c r="E123" s="187" t="s">
        <v>118</v>
      </c>
      <c r="F123" s="177">
        <v>24</v>
      </c>
      <c r="G123" s="214">
        <v>0</v>
      </c>
      <c r="H123" s="214">
        <v>13</v>
      </c>
      <c r="I123" s="214">
        <v>11</v>
      </c>
      <c r="J123" s="214">
        <v>0</v>
      </c>
      <c r="K123" s="214">
        <v>0</v>
      </c>
      <c r="L123" s="214">
        <v>0</v>
      </c>
      <c r="M123" s="214">
        <v>0</v>
      </c>
      <c r="N123" s="214">
        <v>0</v>
      </c>
      <c r="O123" s="214">
        <v>0</v>
      </c>
      <c r="P123" s="214">
        <v>0</v>
      </c>
      <c r="Q123" s="214">
        <v>0</v>
      </c>
      <c r="R123" s="214">
        <v>0</v>
      </c>
      <c r="S123" s="165"/>
      <c r="T123" s="166"/>
      <c r="U123" s="166"/>
      <c r="V123" s="166"/>
      <c r="W123" s="166"/>
      <c r="X123" s="166"/>
      <c r="Y123" s="166"/>
      <c r="Z123" s="166"/>
    </row>
    <row r="124" spans="1:26" s="150" customFormat="1" ht="45" customHeight="1">
      <c r="A124" s="361"/>
      <c r="B124" s="386"/>
      <c r="C124" s="368"/>
      <c r="D124" s="371"/>
      <c r="E124" s="185" t="s">
        <v>112</v>
      </c>
      <c r="F124" s="177">
        <v>7532</v>
      </c>
      <c r="G124" s="271">
        <v>7532</v>
      </c>
      <c r="H124" s="271">
        <v>0</v>
      </c>
      <c r="I124" s="271">
        <v>0</v>
      </c>
      <c r="J124" s="271">
        <v>0</v>
      </c>
      <c r="K124" s="271">
        <v>0</v>
      </c>
      <c r="L124" s="271">
        <v>0</v>
      </c>
      <c r="M124" s="271">
        <v>0</v>
      </c>
      <c r="N124" s="271">
        <v>0</v>
      </c>
      <c r="O124" s="271">
        <v>0</v>
      </c>
      <c r="P124" s="271">
        <v>0</v>
      </c>
      <c r="Q124" s="271">
        <v>0</v>
      </c>
      <c r="R124" s="271">
        <v>0</v>
      </c>
      <c r="S124" s="165"/>
      <c r="T124" s="166"/>
      <c r="U124" s="166"/>
      <c r="V124" s="166"/>
      <c r="W124" s="166"/>
      <c r="X124" s="166"/>
      <c r="Y124" s="166"/>
      <c r="Z124" s="166"/>
    </row>
    <row r="125" spans="1:19" s="150" customFormat="1" ht="72" customHeight="1">
      <c r="A125" s="361"/>
      <c r="B125" s="386"/>
      <c r="C125" s="197">
        <v>2320</v>
      </c>
      <c r="D125" s="186" t="s">
        <v>88</v>
      </c>
      <c r="E125" s="185" t="s">
        <v>71</v>
      </c>
      <c r="F125" s="177">
        <v>1008434</v>
      </c>
      <c r="G125" s="273">
        <v>71136</v>
      </c>
      <c r="H125" s="273">
        <v>84991</v>
      </c>
      <c r="I125" s="273">
        <v>59341</v>
      </c>
      <c r="J125" s="273">
        <v>81000</v>
      </c>
      <c r="K125" s="273">
        <v>90000</v>
      </c>
      <c r="L125" s="273">
        <v>90000</v>
      </c>
      <c r="M125" s="273">
        <v>85000</v>
      </c>
      <c r="N125" s="273">
        <v>85000</v>
      </c>
      <c r="O125" s="273">
        <v>85000</v>
      </c>
      <c r="P125" s="273">
        <v>85000</v>
      </c>
      <c r="Q125" s="273">
        <v>85000</v>
      </c>
      <c r="R125" s="273">
        <v>106966</v>
      </c>
      <c r="S125" s="149"/>
    </row>
    <row r="126" spans="1:19" s="150" customFormat="1" ht="42.75" customHeight="1">
      <c r="A126" s="361"/>
      <c r="B126" s="363">
        <v>85202</v>
      </c>
      <c r="C126" s="183"/>
      <c r="D126" s="184" t="s">
        <v>47</v>
      </c>
      <c r="E126" s="183"/>
      <c r="F126" s="176">
        <f>SUM(F127,F130,F134)</f>
        <v>9671745</v>
      </c>
      <c r="G126" s="176">
        <f aca="true" t="shared" si="45" ref="G126:R126">SUM(G127,G130,G134)</f>
        <v>732812</v>
      </c>
      <c r="H126" s="176">
        <f t="shared" si="45"/>
        <v>1301433</v>
      </c>
      <c r="I126" s="176">
        <f t="shared" si="45"/>
        <v>722044</v>
      </c>
      <c r="J126" s="176">
        <f t="shared" si="45"/>
        <v>808746</v>
      </c>
      <c r="K126" s="176">
        <f t="shared" si="45"/>
        <v>808746</v>
      </c>
      <c r="L126" s="176">
        <f t="shared" si="45"/>
        <v>808746</v>
      </c>
      <c r="M126" s="176">
        <f t="shared" si="45"/>
        <v>808746</v>
      </c>
      <c r="N126" s="176">
        <f t="shared" si="45"/>
        <v>806746</v>
      </c>
      <c r="O126" s="176">
        <f t="shared" si="45"/>
        <v>810746</v>
      </c>
      <c r="P126" s="176">
        <f t="shared" si="45"/>
        <v>808746</v>
      </c>
      <c r="Q126" s="176">
        <f t="shared" si="45"/>
        <v>811746</v>
      </c>
      <c r="R126" s="176">
        <f t="shared" si="45"/>
        <v>442488</v>
      </c>
      <c r="S126" s="149"/>
    </row>
    <row r="127" spans="1:19" s="150" customFormat="1" ht="39" customHeight="1">
      <c r="A127" s="361"/>
      <c r="B127" s="364"/>
      <c r="C127" s="381">
        <v>750</v>
      </c>
      <c r="D127" s="380" t="s">
        <v>75</v>
      </c>
      <c r="E127" s="187" t="s">
        <v>99</v>
      </c>
      <c r="F127" s="177">
        <f>SUM(F128,F129)</f>
        <v>18106</v>
      </c>
      <c r="G127" s="177">
        <f aca="true" t="shared" si="46" ref="G127:R127">SUM(G128,G129)</f>
        <v>1510</v>
      </c>
      <c r="H127" s="177">
        <f t="shared" si="46"/>
        <v>1510</v>
      </c>
      <c r="I127" s="177">
        <f t="shared" si="46"/>
        <v>1510</v>
      </c>
      <c r="J127" s="177">
        <f t="shared" si="46"/>
        <v>1510</v>
      </c>
      <c r="K127" s="177">
        <f t="shared" si="46"/>
        <v>1510</v>
      </c>
      <c r="L127" s="177">
        <f t="shared" si="46"/>
        <v>1510</v>
      </c>
      <c r="M127" s="177">
        <f t="shared" si="46"/>
        <v>1510</v>
      </c>
      <c r="N127" s="177">
        <f t="shared" si="46"/>
        <v>1510</v>
      </c>
      <c r="O127" s="177">
        <f t="shared" si="46"/>
        <v>1510</v>
      </c>
      <c r="P127" s="177">
        <f t="shared" si="46"/>
        <v>1510</v>
      </c>
      <c r="Q127" s="177">
        <f t="shared" si="46"/>
        <v>1510</v>
      </c>
      <c r="R127" s="177">
        <f t="shared" si="46"/>
        <v>1496</v>
      </c>
      <c r="S127" s="149"/>
    </row>
    <row r="128" spans="1:19" s="150" customFormat="1" ht="44.25" customHeight="1">
      <c r="A128" s="361"/>
      <c r="B128" s="364"/>
      <c r="C128" s="382"/>
      <c r="D128" s="376"/>
      <c r="E128" s="208" t="s">
        <v>100</v>
      </c>
      <c r="F128" s="222">
        <v>1406</v>
      </c>
      <c r="G128" s="270">
        <v>117</v>
      </c>
      <c r="H128" s="270">
        <v>117</v>
      </c>
      <c r="I128" s="270">
        <v>117</v>
      </c>
      <c r="J128" s="270">
        <v>117</v>
      </c>
      <c r="K128" s="270">
        <v>117</v>
      </c>
      <c r="L128" s="270">
        <v>117</v>
      </c>
      <c r="M128" s="270">
        <v>117</v>
      </c>
      <c r="N128" s="270">
        <v>117</v>
      </c>
      <c r="O128" s="270">
        <v>117</v>
      </c>
      <c r="P128" s="270">
        <v>117</v>
      </c>
      <c r="Q128" s="270">
        <v>117</v>
      </c>
      <c r="R128" s="270">
        <v>119</v>
      </c>
      <c r="S128" s="149"/>
    </row>
    <row r="129" spans="1:19" s="150" customFormat="1" ht="57" customHeight="1">
      <c r="A129" s="361"/>
      <c r="B129" s="364"/>
      <c r="C129" s="382"/>
      <c r="D129" s="377"/>
      <c r="E129" s="187" t="s">
        <v>101</v>
      </c>
      <c r="F129" s="221">
        <v>16700</v>
      </c>
      <c r="G129" s="223">
        <v>1393</v>
      </c>
      <c r="H129" s="223">
        <v>1393</v>
      </c>
      <c r="I129" s="223">
        <v>1393</v>
      </c>
      <c r="J129" s="223">
        <v>1393</v>
      </c>
      <c r="K129" s="223">
        <v>1393</v>
      </c>
      <c r="L129" s="223">
        <v>1393</v>
      </c>
      <c r="M129" s="223">
        <v>1393</v>
      </c>
      <c r="N129" s="223">
        <v>1393</v>
      </c>
      <c r="O129" s="223">
        <v>1393</v>
      </c>
      <c r="P129" s="223">
        <v>1393</v>
      </c>
      <c r="Q129" s="223">
        <v>1393</v>
      </c>
      <c r="R129" s="223">
        <v>1377</v>
      </c>
      <c r="S129" s="149"/>
    </row>
    <row r="130" spans="1:19" s="150" customFormat="1" ht="39.75" customHeight="1">
      <c r="A130" s="361"/>
      <c r="B130" s="364"/>
      <c r="C130" s="378">
        <v>830</v>
      </c>
      <c r="D130" s="369" t="s">
        <v>14</v>
      </c>
      <c r="E130" s="187" t="s">
        <v>99</v>
      </c>
      <c r="F130" s="177">
        <f>SUM(F131,F132,F133)</f>
        <v>1765439</v>
      </c>
      <c r="G130" s="177">
        <f aca="true" t="shared" si="47" ref="G130:R130">SUM(G131,G132,G133)</f>
        <v>142844</v>
      </c>
      <c r="H130" s="177">
        <f t="shared" si="47"/>
        <v>150944</v>
      </c>
      <c r="I130" s="177">
        <f t="shared" si="47"/>
        <v>146424</v>
      </c>
      <c r="J130" s="177">
        <f t="shared" si="47"/>
        <v>146424</v>
      </c>
      <c r="K130" s="177">
        <f t="shared" si="47"/>
        <v>146424</v>
      </c>
      <c r="L130" s="177">
        <f t="shared" si="47"/>
        <v>146424</v>
      </c>
      <c r="M130" s="177">
        <f t="shared" si="47"/>
        <v>146424</v>
      </c>
      <c r="N130" s="177">
        <f t="shared" si="47"/>
        <v>144424</v>
      </c>
      <c r="O130" s="177">
        <f t="shared" si="47"/>
        <v>148424</v>
      </c>
      <c r="P130" s="177">
        <f t="shared" si="47"/>
        <v>146424</v>
      </c>
      <c r="Q130" s="177">
        <f t="shared" si="47"/>
        <v>149424</v>
      </c>
      <c r="R130" s="177">
        <f t="shared" si="47"/>
        <v>150835</v>
      </c>
      <c r="S130" s="149"/>
    </row>
    <row r="131" spans="1:19" s="150" customFormat="1" ht="47.25" customHeight="1">
      <c r="A131" s="361"/>
      <c r="B131" s="364"/>
      <c r="C131" s="379"/>
      <c r="D131" s="370"/>
      <c r="E131" s="187" t="s">
        <v>100</v>
      </c>
      <c r="F131" s="224">
        <v>577039</v>
      </c>
      <c r="G131" s="269">
        <v>44024</v>
      </c>
      <c r="H131" s="269">
        <v>48424</v>
      </c>
      <c r="I131" s="269">
        <v>48424</v>
      </c>
      <c r="J131" s="269">
        <v>48424</v>
      </c>
      <c r="K131" s="269">
        <v>48424</v>
      </c>
      <c r="L131" s="269">
        <v>48424</v>
      </c>
      <c r="M131" s="269">
        <v>48424</v>
      </c>
      <c r="N131" s="269">
        <v>46424</v>
      </c>
      <c r="O131" s="269">
        <v>50424</v>
      </c>
      <c r="P131" s="269">
        <v>48424</v>
      </c>
      <c r="Q131" s="269">
        <v>48424</v>
      </c>
      <c r="R131" s="269">
        <v>48775</v>
      </c>
      <c r="S131" s="149"/>
    </row>
    <row r="132" spans="1:19" s="150" customFormat="1" ht="54.75" customHeight="1">
      <c r="A132" s="361"/>
      <c r="B132" s="364"/>
      <c r="C132" s="376"/>
      <c r="D132" s="376"/>
      <c r="E132" s="188" t="s">
        <v>101</v>
      </c>
      <c r="F132" s="225">
        <v>726000</v>
      </c>
      <c r="G132" s="226">
        <v>61320</v>
      </c>
      <c r="H132" s="226">
        <v>60520</v>
      </c>
      <c r="I132" s="226">
        <v>60000</v>
      </c>
      <c r="J132" s="226">
        <v>60000</v>
      </c>
      <c r="K132" s="226">
        <v>60000</v>
      </c>
      <c r="L132" s="226">
        <v>60000</v>
      </c>
      <c r="M132" s="226">
        <v>60000</v>
      </c>
      <c r="N132" s="226">
        <v>60000</v>
      </c>
      <c r="O132" s="226">
        <v>60000</v>
      </c>
      <c r="P132" s="226">
        <v>60000</v>
      </c>
      <c r="Q132" s="226">
        <v>63000</v>
      </c>
      <c r="R132" s="226">
        <v>61160</v>
      </c>
      <c r="S132" s="149"/>
    </row>
    <row r="133" spans="1:24" s="150" customFormat="1" ht="66" customHeight="1">
      <c r="A133" s="361"/>
      <c r="B133" s="364"/>
      <c r="C133" s="377"/>
      <c r="D133" s="377"/>
      <c r="E133" s="187" t="s">
        <v>102</v>
      </c>
      <c r="F133" s="224">
        <v>462400</v>
      </c>
      <c r="G133" s="227">
        <v>37500</v>
      </c>
      <c r="H133" s="227">
        <v>42000</v>
      </c>
      <c r="I133" s="227">
        <v>38000</v>
      </c>
      <c r="J133" s="227">
        <v>38000</v>
      </c>
      <c r="K133" s="227">
        <v>38000</v>
      </c>
      <c r="L133" s="227">
        <v>38000</v>
      </c>
      <c r="M133" s="227">
        <v>38000</v>
      </c>
      <c r="N133" s="227">
        <v>38000</v>
      </c>
      <c r="O133" s="227">
        <v>38000</v>
      </c>
      <c r="P133" s="227">
        <v>38000</v>
      </c>
      <c r="Q133" s="227">
        <v>38000</v>
      </c>
      <c r="R133" s="227">
        <v>40900</v>
      </c>
      <c r="S133" s="159"/>
      <c r="T133" s="160"/>
      <c r="U133" s="160"/>
      <c r="V133" s="160"/>
      <c r="W133" s="160"/>
      <c r="X133" s="160"/>
    </row>
    <row r="134" spans="1:19" s="150" customFormat="1" ht="73.5" customHeight="1">
      <c r="A134" s="361"/>
      <c r="B134" s="365"/>
      <c r="C134" s="197">
        <v>2130</v>
      </c>
      <c r="D134" s="196" t="s">
        <v>89</v>
      </c>
      <c r="E134" s="185" t="s">
        <v>112</v>
      </c>
      <c r="F134" s="177">
        <v>7888200</v>
      </c>
      <c r="G134" s="273">
        <v>588458</v>
      </c>
      <c r="H134" s="273">
        <v>1148979</v>
      </c>
      <c r="I134" s="273">
        <v>574110</v>
      </c>
      <c r="J134" s="273">
        <v>660812</v>
      </c>
      <c r="K134" s="273">
        <v>660812</v>
      </c>
      <c r="L134" s="273">
        <v>660812</v>
      </c>
      <c r="M134" s="273">
        <v>660812</v>
      </c>
      <c r="N134" s="273">
        <v>660812</v>
      </c>
      <c r="O134" s="273">
        <v>660812</v>
      </c>
      <c r="P134" s="273">
        <v>660812</v>
      </c>
      <c r="Q134" s="273">
        <v>660812</v>
      </c>
      <c r="R134" s="273">
        <v>290157</v>
      </c>
      <c r="S134" s="149"/>
    </row>
    <row r="135" spans="1:19" s="154" customFormat="1" ht="42.75" customHeight="1">
      <c r="A135" s="361"/>
      <c r="B135" s="365">
        <v>85204</v>
      </c>
      <c r="C135" s="198"/>
      <c r="D135" s="199" t="s">
        <v>48</v>
      </c>
      <c r="E135" s="198"/>
      <c r="F135" s="180">
        <v>299219</v>
      </c>
      <c r="G135" s="275">
        <f aca="true" t="shared" si="48" ref="G135:R135">SUM(G136)</f>
        <v>28240</v>
      </c>
      <c r="H135" s="275">
        <f t="shared" si="48"/>
        <v>28250</v>
      </c>
      <c r="I135" s="275">
        <f t="shared" si="48"/>
        <v>28250</v>
      </c>
      <c r="J135" s="275">
        <f t="shared" si="48"/>
        <v>28250</v>
      </c>
      <c r="K135" s="275">
        <f t="shared" si="48"/>
        <v>28250</v>
      </c>
      <c r="L135" s="275">
        <f t="shared" si="48"/>
        <v>28250</v>
      </c>
      <c r="M135" s="275">
        <f t="shared" si="48"/>
        <v>21600</v>
      </c>
      <c r="N135" s="275">
        <f t="shared" si="48"/>
        <v>21600</v>
      </c>
      <c r="O135" s="275">
        <f t="shared" si="48"/>
        <v>21600</v>
      </c>
      <c r="P135" s="275">
        <f t="shared" si="48"/>
        <v>21600</v>
      </c>
      <c r="Q135" s="275">
        <f t="shared" si="48"/>
        <v>21600</v>
      </c>
      <c r="R135" s="275">
        <f t="shared" si="48"/>
        <v>21729</v>
      </c>
      <c r="S135" s="153"/>
    </row>
    <row r="136" spans="1:19" s="150" customFormat="1" ht="63.75" customHeight="1">
      <c r="A136" s="362"/>
      <c r="B136" s="375"/>
      <c r="C136" s="185">
        <v>2320</v>
      </c>
      <c r="D136" s="196" t="s">
        <v>115</v>
      </c>
      <c r="E136" s="185" t="s">
        <v>112</v>
      </c>
      <c r="F136" s="177">
        <v>299219</v>
      </c>
      <c r="G136" s="335">
        <v>28240</v>
      </c>
      <c r="H136" s="335">
        <v>28250</v>
      </c>
      <c r="I136" s="335">
        <v>28250</v>
      </c>
      <c r="J136" s="335">
        <v>28250</v>
      </c>
      <c r="K136" s="335">
        <v>28250</v>
      </c>
      <c r="L136" s="335">
        <v>28250</v>
      </c>
      <c r="M136" s="335">
        <v>21600</v>
      </c>
      <c r="N136" s="335">
        <v>21600</v>
      </c>
      <c r="O136" s="335">
        <v>21600</v>
      </c>
      <c r="P136" s="335">
        <v>21600</v>
      </c>
      <c r="Q136" s="335">
        <v>21600</v>
      </c>
      <c r="R136" s="335">
        <v>21729</v>
      </c>
      <c r="S136" s="149"/>
    </row>
    <row r="137" spans="1:19" s="150" customFormat="1" ht="29.25" customHeight="1">
      <c r="A137" s="182" t="s">
        <v>0</v>
      </c>
      <c r="B137" s="200" t="s">
        <v>1</v>
      </c>
      <c r="C137" s="182" t="s">
        <v>2</v>
      </c>
      <c r="D137" s="182" t="s">
        <v>3</v>
      </c>
      <c r="E137" s="182" t="s">
        <v>69</v>
      </c>
      <c r="F137" s="332" t="s">
        <v>4</v>
      </c>
      <c r="G137" s="333" t="s">
        <v>57</v>
      </c>
      <c r="H137" s="333" t="s">
        <v>58</v>
      </c>
      <c r="I137" s="333" t="s">
        <v>59</v>
      </c>
      <c r="J137" s="334" t="s">
        <v>60</v>
      </c>
      <c r="K137" s="333" t="s">
        <v>61</v>
      </c>
      <c r="L137" s="333" t="s">
        <v>62</v>
      </c>
      <c r="M137" s="333" t="s">
        <v>63</v>
      </c>
      <c r="N137" s="333" t="s">
        <v>64</v>
      </c>
      <c r="O137" s="333" t="s">
        <v>65</v>
      </c>
      <c r="P137" s="333" t="s">
        <v>66</v>
      </c>
      <c r="Q137" s="333" t="s">
        <v>67</v>
      </c>
      <c r="R137" s="333" t="s">
        <v>68</v>
      </c>
      <c r="S137" s="149"/>
    </row>
    <row r="138" spans="1:19" s="150" customFormat="1" ht="45.75" customHeight="1">
      <c r="A138" s="360">
        <v>853</v>
      </c>
      <c r="B138" s="230"/>
      <c r="C138" s="230"/>
      <c r="D138" s="233" t="s">
        <v>49</v>
      </c>
      <c r="E138" s="230"/>
      <c r="F138" s="236">
        <f>SUM(F139,F141,F144)</f>
        <v>561305</v>
      </c>
      <c r="G138" s="236">
        <f aca="true" t="shared" si="49" ref="G138:R138">SUM(G139,G141,G144)</f>
        <v>11639</v>
      </c>
      <c r="H138" s="236">
        <f t="shared" si="49"/>
        <v>73200</v>
      </c>
      <c r="I138" s="236">
        <f t="shared" si="49"/>
        <v>98989</v>
      </c>
      <c r="J138" s="236">
        <f t="shared" si="49"/>
        <v>40871</v>
      </c>
      <c r="K138" s="236">
        <f t="shared" si="49"/>
        <v>36071</v>
      </c>
      <c r="L138" s="236">
        <f t="shared" si="49"/>
        <v>68124</v>
      </c>
      <c r="M138" s="236">
        <f t="shared" si="49"/>
        <v>36271</v>
      </c>
      <c r="N138" s="236">
        <f t="shared" si="49"/>
        <v>36071</v>
      </c>
      <c r="O138" s="236">
        <f t="shared" si="49"/>
        <v>37498</v>
      </c>
      <c r="P138" s="236">
        <f t="shared" si="49"/>
        <v>39071</v>
      </c>
      <c r="Q138" s="236">
        <f t="shared" si="49"/>
        <v>39071</v>
      </c>
      <c r="R138" s="236">
        <f t="shared" si="49"/>
        <v>44429</v>
      </c>
      <c r="S138" s="149"/>
    </row>
    <row r="139" spans="1:19" s="150" customFormat="1" ht="48.75" customHeight="1">
      <c r="A139" s="361"/>
      <c r="B139" s="372">
        <v>85321</v>
      </c>
      <c r="C139" s="183"/>
      <c r="D139" s="263" t="s">
        <v>138</v>
      </c>
      <c r="E139" s="183"/>
      <c r="F139" s="264">
        <f>SUM(F140)</f>
        <v>1227</v>
      </c>
      <c r="G139" s="290">
        <f aca="true" t="shared" si="50" ref="G139:Q139">SUM(G140)</f>
        <v>0</v>
      </c>
      <c r="H139" s="290">
        <f t="shared" si="50"/>
        <v>0</v>
      </c>
      <c r="I139" s="290">
        <f t="shared" si="50"/>
        <v>0</v>
      </c>
      <c r="J139" s="290">
        <f t="shared" si="50"/>
        <v>0</v>
      </c>
      <c r="K139" s="290">
        <f t="shared" si="50"/>
        <v>0</v>
      </c>
      <c r="L139" s="290">
        <f t="shared" si="50"/>
        <v>0</v>
      </c>
      <c r="M139" s="290">
        <f t="shared" si="50"/>
        <v>0</v>
      </c>
      <c r="N139" s="290">
        <f t="shared" si="50"/>
        <v>0</v>
      </c>
      <c r="O139" s="290">
        <f t="shared" si="50"/>
        <v>1227</v>
      </c>
      <c r="P139" s="290">
        <f t="shared" si="50"/>
        <v>0</v>
      </c>
      <c r="Q139" s="290">
        <f t="shared" si="50"/>
        <v>0</v>
      </c>
      <c r="R139" s="290">
        <v>0</v>
      </c>
      <c r="S139" s="149"/>
    </row>
    <row r="140" spans="1:19" s="150" customFormat="1" ht="48.75" customHeight="1">
      <c r="A140" s="361"/>
      <c r="B140" s="373"/>
      <c r="C140" s="207" t="s">
        <v>113</v>
      </c>
      <c r="D140" s="265" t="s">
        <v>137</v>
      </c>
      <c r="E140" s="185" t="s">
        <v>112</v>
      </c>
      <c r="F140" s="218">
        <v>1227</v>
      </c>
      <c r="G140" s="289">
        <v>0</v>
      </c>
      <c r="H140" s="289">
        <v>0</v>
      </c>
      <c r="I140" s="289">
        <v>0</v>
      </c>
      <c r="J140" s="289">
        <v>0</v>
      </c>
      <c r="K140" s="289">
        <v>0</v>
      </c>
      <c r="L140" s="289">
        <v>0</v>
      </c>
      <c r="M140" s="289">
        <v>0</v>
      </c>
      <c r="N140" s="289">
        <v>0</v>
      </c>
      <c r="O140" s="289">
        <v>1227</v>
      </c>
      <c r="P140" s="289">
        <v>0</v>
      </c>
      <c r="Q140" s="288">
        <v>0</v>
      </c>
      <c r="R140" s="289">
        <v>0</v>
      </c>
      <c r="S140" s="149"/>
    </row>
    <row r="141" spans="1:19" s="150" customFormat="1" ht="48.75" customHeight="1">
      <c r="A141" s="361"/>
      <c r="B141" s="372">
        <v>85324</v>
      </c>
      <c r="C141" s="266"/>
      <c r="D141" s="263" t="s">
        <v>139</v>
      </c>
      <c r="E141" s="267"/>
      <c r="F141" s="264">
        <f>SUM(F143,F142)</f>
        <v>55278</v>
      </c>
      <c r="G141" s="264">
        <f aca="true" t="shared" si="51" ref="G141:R141">SUM(G143,G142)</f>
        <v>6539</v>
      </c>
      <c r="H141" s="264">
        <f t="shared" si="51"/>
        <v>2500</v>
      </c>
      <c r="I141" s="264">
        <f t="shared" si="51"/>
        <v>8289</v>
      </c>
      <c r="J141" s="264">
        <f t="shared" si="51"/>
        <v>7300</v>
      </c>
      <c r="K141" s="264">
        <f t="shared" si="51"/>
        <v>2500</v>
      </c>
      <c r="L141" s="264">
        <f t="shared" si="51"/>
        <v>4553</v>
      </c>
      <c r="M141" s="264">
        <f t="shared" si="51"/>
        <v>2700</v>
      </c>
      <c r="N141" s="264">
        <f t="shared" si="51"/>
        <v>2500</v>
      </c>
      <c r="O141" s="264">
        <f t="shared" si="51"/>
        <v>2700</v>
      </c>
      <c r="P141" s="264">
        <f t="shared" si="51"/>
        <v>5500</v>
      </c>
      <c r="Q141" s="264">
        <f t="shared" si="51"/>
        <v>5500</v>
      </c>
      <c r="R141" s="264">
        <f t="shared" si="51"/>
        <v>4697</v>
      </c>
      <c r="S141" s="149"/>
    </row>
    <row r="142" spans="1:19" s="150" customFormat="1" ht="48.75" customHeight="1">
      <c r="A142" s="361"/>
      <c r="B142" s="374"/>
      <c r="C142" s="207" t="s">
        <v>113</v>
      </c>
      <c r="D142" s="265" t="s">
        <v>137</v>
      </c>
      <c r="E142" s="185" t="s">
        <v>112</v>
      </c>
      <c r="F142" s="218">
        <v>53025</v>
      </c>
      <c r="G142" s="177">
        <v>6539</v>
      </c>
      <c r="H142" s="177">
        <v>2500</v>
      </c>
      <c r="I142" s="177">
        <v>8289</v>
      </c>
      <c r="J142" s="177">
        <v>7300</v>
      </c>
      <c r="K142" s="177">
        <v>2500</v>
      </c>
      <c r="L142" s="177">
        <v>2300</v>
      </c>
      <c r="M142" s="177">
        <v>2700</v>
      </c>
      <c r="N142" s="177">
        <v>2500</v>
      </c>
      <c r="O142" s="177">
        <v>2700</v>
      </c>
      <c r="P142" s="177">
        <v>5500</v>
      </c>
      <c r="Q142" s="178">
        <v>5500</v>
      </c>
      <c r="R142" s="177">
        <v>4697</v>
      </c>
      <c r="S142" s="149"/>
    </row>
    <row r="143" spans="1:19" s="150" customFormat="1" ht="69" customHeight="1">
      <c r="A143" s="361"/>
      <c r="B143" s="373"/>
      <c r="C143" s="207" t="s">
        <v>140</v>
      </c>
      <c r="D143" s="265" t="s">
        <v>141</v>
      </c>
      <c r="E143" s="185" t="s">
        <v>112</v>
      </c>
      <c r="F143" s="218">
        <v>2253</v>
      </c>
      <c r="G143" s="289">
        <v>0</v>
      </c>
      <c r="H143" s="289">
        <v>0</v>
      </c>
      <c r="I143" s="289">
        <v>0</v>
      </c>
      <c r="J143" s="289">
        <v>0</v>
      </c>
      <c r="K143" s="289">
        <v>0</v>
      </c>
      <c r="L143" s="289">
        <v>2253</v>
      </c>
      <c r="M143" s="289">
        <v>0</v>
      </c>
      <c r="N143" s="289">
        <v>0</v>
      </c>
      <c r="O143" s="289">
        <v>0</v>
      </c>
      <c r="P143" s="289">
        <v>0</v>
      </c>
      <c r="Q143" s="178">
        <v>0</v>
      </c>
      <c r="R143" s="289">
        <v>0</v>
      </c>
      <c r="S143" s="149"/>
    </row>
    <row r="144" spans="1:19" s="150" customFormat="1" ht="41.25" customHeight="1">
      <c r="A144" s="361"/>
      <c r="B144" s="363">
        <v>85333</v>
      </c>
      <c r="C144" s="183"/>
      <c r="D144" s="184" t="s">
        <v>50</v>
      </c>
      <c r="E144" s="183"/>
      <c r="F144" s="176">
        <f>SUM(F145,F146,F147,F148)</f>
        <v>504800</v>
      </c>
      <c r="G144" s="176">
        <f aca="true" t="shared" si="52" ref="G144:R144">SUM(G145,G146,G147,G148)</f>
        <v>5100</v>
      </c>
      <c r="H144" s="176">
        <f t="shared" si="52"/>
        <v>70700</v>
      </c>
      <c r="I144" s="176">
        <f t="shared" si="52"/>
        <v>90700</v>
      </c>
      <c r="J144" s="176">
        <f t="shared" si="52"/>
        <v>33571</v>
      </c>
      <c r="K144" s="176">
        <f t="shared" si="52"/>
        <v>33571</v>
      </c>
      <c r="L144" s="176">
        <f t="shared" si="52"/>
        <v>63571</v>
      </c>
      <c r="M144" s="176">
        <f t="shared" si="52"/>
        <v>33571</v>
      </c>
      <c r="N144" s="176">
        <f t="shared" si="52"/>
        <v>33571</v>
      </c>
      <c r="O144" s="176">
        <f t="shared" si="52"/>
        <v>33571</v>
      </c>
      <c r="P144" s="176">
        <f t="shared" si="52"/>
        <v>33571</v>
      </c>
      <c r="Q144" s="176">
        <f t="shared" si="52"/>
        <v>33571</v>
      </c>
      <c r="R144" s="176">
        <f t="shared" si="52"/>
        <v>39732</v>
      </c>
      <c r="S144" s="149"/>
    </row>
    <row r="145" spans="1:32" s="150" customFormat="1" ht="39.75" customHeight="1">
      <c r="A145" s="361"/>
      <c r="B145" s="364"/>
      <c r="C145" s="211" t="s">
        <v>113</v>
      </c>
      <c r="D145" s="186" t="s">
        <v>22</v>
      </c>
      <c r="E145" s="187" t="s">
        <v>96</v>
      </c>
      <c r="F145" s="228">
        <v>61200</v>
      </c>
      <c r="G145" s="178">
        <v>5100</v>
      </c>
      <c r="H145" s="178">
        <v>5100</v>
      </c>
      <c r="I145" s="178">
        <v>5100</v>
      </c>
      <c r="J145" s="178">
        <v>5100</v>
      </c>
      <c r="K145" s="178">
        <v>5100</v>
      </c>
      <c r="L145" s="178">
        <v>5100</v>
      </c>
      <c r="M145" s="178">
        <v>5100</v>
      </c>
      <c r="N145" s="178">
        <v>5100</v>
      </c>
      <c r="O145" s="178">
        <v>5100</v>
      </c>
      <c r="P145" s="178">
        <v>5100</v>
      </c>
      <c r="Q145" s="178">
        <v>5100</v>
      </c>
      <c r="R145" s="178">
        <v>5100</v>
      </c>
      <c r="S145" s="159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</row>
    <row r="146" spans="1:32" s="150" customFormat="1" ht="87" customHeight="1">
      <c r="A146" s="361"/>
      <c r="B146" s="364"/>
      <c r="C146" s="197">
        <v>2690</v>
      </c>
      <c r="D146" s="186" t="s">
        <v>90</v>
      </c>
      <c r="E146" s="185" t="s">
        <v>112</v>
      </c>
      <c r="F146" s="177">
        <v>393600</v>
      </c>
      <c r="G146" s="214">
        <v>0</v>
      </c>
      <c r="H146" s="214">
        <v>65600</v>
      </c>
      <c r="I146" s="214">
        <v>65600</v>
      </c>
      <c r="J146" s="214">
        <v>28471</v>
      </c>
      <c r="K146" s="214">
        <v>28471</v>
      </c>
      <c r="L146" s="214">
        <v>28471</v>
      </c>
      <c r="M146" s="214">
        <v>28471</v>
      </c>
      <c r="N146" s="214">
        <v>28471</v>
      </c>
      <c r="O146" s="214">
        <v>28471</v>
      </c>
      <c r="P146" s="214">
        <v>28471</v>
      </c>
      <c r="Q146" s="214">
        <v>28471</v>
      </c>
      <c r="R146" s="214">
        <v>34632</v>
      </c>
      <c r="S146" s="159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</row>
    <row r="147" spans="1:32" s="150" customFormat="1" ht="83.25" customHeight="1">
      <c r="A147" s="361"/>
      <c r="B147" s="364"/>
      <c r="C147" s="197">
        <v>2708</v>
      </c>
      <c r="D147" s="186" t="s">
        <v>125</v>
      </c>
      <c r="E147" s="185" t="s">
        <v>112</v>
      </c>
      <c r="F147" s="177">
        <v>42500</v>
      </c>
      <c r="G147" s="214">
        <v>0</v>
      </c>
      <c r="H147" s="214">
        <v>0</v>
      </c>
      <c r="I147" s="214">
        <v>17000</v>
      </c>
      <c r="J147" s="214">
        <v>0</v>
      </c>
      <c r="K147" s="214">
        <v>0</v>
      </c>
      <c r="L147" s="214">
        <v>25500</v>
      </c>
      <c r="M147" s="214">
        <v>0</v>
      </c>
      <c r="N147" s="214">
        <v>0</v>
      </c>
      <c r="O147" s="214">
        <v>0</v>
      </c>
      <c r="P147" s="214">
        <v>0</v>
      </c>
      <c r="Q147" s="214">
        <v>0</v>
      </c>
      <c r="R147" s="214">
        <v>0</v>
      </c>
      <c r="S147" s="159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</row>
    <row r="148" spans="1:32" s="150" customFormat="1" ht="83.25" customHeight="1">
      <c r="A148" s="362"/>
      <c r="B148" s="365"/>
      <c r="C148" s="197">
        <v>2709</v>
      </c>
      <c r="D148" s="186" t="s">
        <v>125</v>
      </c>
      <c r="E148" s="185" t="s">
        <v>112</v>
      </c>
      <c r="F148" s="177">
        <v>7500</v>
      </c>
      <c r="G148" s="214">
        <v>0</v>
      </c>
      <c r="H148" s="214">
        <v>0</v>
      </c>
      <c r="I148" s="214">
        <v>3000</v>
      </c>
      <c r="J148" s="214">
        <v>0</v>
      </c>
      <c r="K148" s="214">
        <v>0</v>
      </c>
      <c r="L148" s="214">
        <v>4500</v>
      </c>
      <c r="M148" s="214">
        <v>0</v>
      </c>
      <c r="N148" s="214">
        <v>0</v>
      </c>
      <c r="O148" s="214">
        <v>0</v>
      </c>
      <c r="P148" s="214">
        <v>0</v>
      </c>
      <c r="Q148" s="214">
        <v>0</v>
      </c>
      <c r="R148" s="214">
        <v>0</v>
      </c>
      <c r="S148" s="159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</row>
    <row r="149" spans="1:19" s="150" customFormat="1" ht="41.25" customHeight="1">
      <c r="A149" s="360">
        <v>854</v>
      </c>
      <c r="B149" s="230"/>
      <c r="C149" s="230"/>
      <c r="D149" s="233" t="s">
        <v>51</v>
      </c>
      <c r="E149" s="230"/>
      <c r="F149" s="242">
        <f aca="true" t="shared" si="53" ref="F149:R149">SUM(F150,F156,F159,F162)</f>
        <v>320062</v>
      </c>
      <c r="G149" s="242">
        <f t="shared" si="53"/>
        <v>31197</v>
      </c>
      <c r="H149" s="242">
        <f t="shared" si="53"/>
        <v>38498</v>
      </c>
      <c r="I149" s="242">
        <f t="shared" si="53"/>
        <v>28108</v>
      </c>
      <c r="J149" s="242">
        <f t="shared" si="53"/>
        <v>27090</v>
      </c>
      <c r="K149" s="242">
        <f t="shared" si="53"/>
        <v>25822</v>
      </c>
      <c r="L149" s="242">
        <f t="shared" si="53"/>
        <v>25128</v>
      </c>
      <c r="M149" s="242">
        <f t="shared" si="53"/>
        <v>24346</v>
      </c>
      <c r="N149" s="242">
        <f t="shared" si="53"/>
        <v>22916</v>
      </c>
      <c r="O149" s="242">
        <f t="shared" si="53"/>
        <v>24641</v>
      </c>
      <c r="P149" s="242">
        <f t="shared" si="53"/>
        <v>24813</v>
      </c>
      <c r="Q149" s="242">
        <f t="shared" si="53"/>
        <v>24871</v>
      </c>
      <c r="R149" s="242">
        <f t="shared" si="53"/>
        <v>22632</v>
      </c>
      <c r="S149" s="149"/>
    </row>
    <row r="150" spans="1:19" s="152" customFormat="1" ht="43.5" customHeight="1">
      <c r="A150" s="361"/>
      <c r="B150" s="363">
        <v>85406</v>
      </c>
      <c r="C150" s="183"/>
      <c r="D150" s="184" t="s">
        <v>52</v>
      </c>
      <c r="E150" s="183"/>
      <c r="F150" s="176">
        <f>SUM(F151,F154,F155)</f>
        <v>31292</v>
      </c>
      <c r="G150" s="176">
        <f aca="true" t="shared" si="54" ref="G150:R150">SUM(G151,G154,G155)</f>
        <v>3266</v>
      </c>
      <c r="H150" s="176">
        <f t="shared" si="54"/>
        <v>4211</v>
      </c>
      <c r="I150" s="176">
        <f t="shared" si="54"/>
        <v>2879</v>
      </c>
      <c r="J150" s="176">
        <f t="shared" si="54"/>
        <v>2639</v>
      </c>
      <c r="K150" s="176">
        <f t="shared" si="54"/>
        <v>2502</v>
      </c>
      <c r="L150" s="176">
        <f t="shared" si="54"/>
        <v>2239</v>
      </c>
      <c r="M150" s="176">
        <f t="shared" si="54"/>
        <v>2185</v>
      </c>
      <c r="N150" s="176">
        <f t="shared" si="54"/>
        <v>2586</v>
      </c>
      <c r="O150" s="176">
        <f t="shared" si="54"/>
        <v>2411</v>
      </c>
      <c r="P150" s="176">
        <f t="shared" si="54"/>
        <v>2411</v>
      </c>
      <c r="Q150" s="176">
        <f t="shared" si="54"/>
        <v>2451</v>
      </c>
      <c r="R150" s="176">
        <f t="shared" si="54"/>
        <v>1512</v>
      </c>
      <c r="S150" s="151"/>
    </row>
    <row r="151" spans="1:19" s="154" customFormat="1" ht="42.75" customHeight="1">
      <c r="A151" s="361"/>
      <c r="B151" s="364"/>
      <c r="C151" s="381">
        <v>750</v>
      </c>
      <c r="D151" s="387" t="s">
        <v>75</v>
      </c>
      <c r="E151" s="187" t="s">
        <v>99</v>
      </c>
      <c r="F151" s="217">
        <f>SUM(F153,F152)</f>
        <v>29292</v>
      </c>
      <c r="G151" s="217">
        <f aca="true" t="shared" si="55" ref="G151:R151">SUM(G153,G152)</f>
        <v>2766</v>
      </c>
      <c r="H151" s="217">
        <f t="shared" si="55"/>
        <v>2711</v>
      </c>
      <c r="I151" s="217">
        <f t="shared" si="55"/>
        <v>2879</v>
      </c>
      <c r="J151" s="217">
        <f t="shared" si="55"/>
        <v>2639</v>
      </c>
      <c r="K151" s="217">
        <f t="shared" si="55"/>
        <v>2502</v>
      </c>
      <c r="L151" s="217">
        <f t="shared" si="55"/>
        <v>2239</v>
      </c>
      <c r="M151" s="217">
        <f t="shared" si="55"/>
        <v>2185</v>
      </c>
      <c r="N151" s="217">
        <f t="shared" si="55"/>
        <v>2586</v>
      </c>
      <c r="O151" s="217">
        <f t="shared" si="55"/>
        <v>2411</v>
      </c>
      <c r="P151" s="217">
        <f t="shared" si="55"/>
        <v>2411</v>
      </c>
      <c r="Q151" s="217">
        <f t="shared" si="55"/>
        <v>2451</v>
      </c>
      <c r="R151" s="217">
        <f t="shared" si="55"/>
        <v>1512</v>
      </c>
      <c r="S151" s="153"/>
    </row>
    <row r="152" spans="1:19" s="150" customFormat="1" ht="69.75" customHeight="1">
      <c r="A152" s="361"/>
      <c r="B152" s="364"/>
      <c r="C152" s="381"/>
      <c r="D152" s="387"/>
      <c r="E152" s="187" t="s">
        <v>109</v>
      </c>
      <c r="F152" s="222">
        <v>21600</v>
      </c>
      <c r="G152" s="223">
        <v>2125</v>
      </c>
      <c r="H152" s="223">
        <v>2070</v>
      </c>
      <c r="I152" s="223">
        <v>2238</v>
      </c>
      <c r="J152" s="223">
        <v>1998</v>
      </c>
      <c r="K152" s="223">
        <v>1861</v>
      </c>
      <c r="L152" s="223">
        <v>1598</v>
      </c>
      <c r="M152" s="223">
        <v>1544</v>
      </c>
      <c r="N152" s="223">
        <v>1945</v>
      </c>
      <c r="O152" s="223">
        <v>1770</v>
      </c>
      <c r="P152" s="223">
        <v>1770</v>
      </c>
      <c r="Q152" s="223">
        <v>1810</v>
      </c>
      <c r="R152" s="223">
        <v>871</v>
      </c>
      <c r="S152" s="149"/>
    </row>
    <row r="153" spans="1:19" s="150" customFormat="1" ht="71.25" customHeight="1">
      <c r="A153" s="361"/>
      <c r="B153" s="364"/>
      <c r="C153" s="381"/>
      <c r="D153" s="387"/>
      <c r="E153" s="187" t="s">
        <v>110</v>
      </c>
      <c r="F153" s="221">
        <v>7692</v>
      </c>
      <c r="G153" s="220">
        <v>641</v>
      </c>
      <c r="H153" s="220">
        <v>641</v>
      </c>
      <c r="I153" s="220">
        <v>641</v>
      </c>
      <c r="J153" s="220">
        <v>641</v>
      </c>
      <c r="K153" s="220">
        <v>641</v>
      </c>
      <c r="L153" s="220">
        <v>641</v>
      </c>
      <c r="M153" s="220">
        <v>641</v>
      </c>
      <c r="N153" s="220">
        <v>641</v>
      </c>
      <c r="O153" s="220">
        <v>641</v>
      </c>
      <c r="P153" s="220">
        <v>641</v>
      </c>
      <c r="Q153" s="220">
        <v>641</v>
      </c>
      <c r="R153" s="220">
        <v>641</v>
      </c>
      <c r="S153" s="149"/>
    </row>
    <row r="154" spans="1:19" s="150" customFormat="1" ht="68.25" customHeight="1">
      <c r="A154" s="361"/>
      <c r="B154" s="364"/>
      <c r="C154" s="187">
        <v>960</v>
      </c>
      <c r="D154" s="186" t="s">
        <v>41</v>
      </c>
      <c r="E154" s="187" t="s">
        <v>110</v>
      </c>
      <c r="F154" s="221">
        <v>500</v>
      </c>
      <c r="G154" s="220">
        <v>500</v>
      </c>
      <c r="H154" s="220">
        <v>0</v>
      </c>
      <c r="I154" s="220">
        <v>0</v>
      </c>
      <c r="J154" s="220">
        <v>0</v>
      </c>
      <c r="K154" s="220">
        <v>0</v>
      </c>
      <c r="L154" s="220">
        <v>0</v>
      </c>
      <c r="M154" s="220">
        <v>0</v>
      </c>
      <c r="N154" s="220">
        <v>0</v>
      </c>
      <c r="O154" s="220">
        <v>0</v>
      </c>
      <c r="P154" s="220">
        <v>0</v>
      </c>
      <c r="Q154" s="220">
        <v>0</v>
      </c>
      <c r="R154" s="220">
        <v>0</v>
      </c>
      <c r="S154" s="149"/>
    </row>
    <row r="155" spans="1:19" s="150" customFormat="1" ht="68.25" customHeight="1">
      <c r="A155" s="361"/>
      <c r="B155" s="365"/>
      <c r="C155" s="187">
        <v>970</v>
      </c>
      <c r="D155" s="186" t="s">
        <v>137</v>
      </c>
      <c r="E155" s="187" t="s">
        <v>110</v>
      </c>
      <c r="F155" s="221">
        <v>1500</v>
      </c>
      <c r="G155" s="220">
        <v>0</v>
      </c>
      <c r="H155" s="220">
        <v>1500</v>
      </c>
      <c r="I155" s="220">
        <v>0</v>
      </c>
      <c r="J155" s="220">
        <v>0</v>
      </c>
      <c r="K155" s="220">
        <v>0</v>
      </c>
      <c r="L155" s="220">
        <v>0</v>
      </c>
      <c r="M155" s="220">
        <v>0</v>
      </c>
      <c r="N155" s="220">
        <v>0</v>
      </c>
      <c r="O155" s="220">
        <v>0</v>
      </c>
      <c r="P155" s="220">
        <v>0</v>
      </c>
      <c r="Q155" s="220">
        <v>0</v>
      </c>
      <c r="R155" s="220">
        <v>0</v>
      </c>
      <c r="S155" s="149"/>
    </row>
    <row r="156" spans="1:19" s="150" customFormat="1" ht="45.75" customHeight="1">
      <c r="A156" s="361"/>
      <c r="B156" s="386">
        <v>85407</v>
      </c>
      <c r="C156" s="183"/>
      <c r="D156" s="184" t="s">
        <v>53</v>
      </c>
      <c r="E156" s="183"/>
      <c r="F156" s="176">
        <f>SUM(F157)</f>
        <v>10000</v>
      </c>
      <c r="G156" s="176">
        <f aca="true" t="shared" si="56" ref="G156:R156">SUM(G157)</f>
        <v>600</v>
      </c>
      <c r="H156" s="176">
        <f t="shared" si="56"/>
        <v>1089</v>
      </c>
      <c r="I156" s="176">
        <f t="shared" si="56"/>
        <v>1239</v>
      </c>
      <c r="J156" s="176">
        <f t="shared" si="56"/>
        <v>1250</v>
      </c>
      <c r="K156" s="176">
        <f t="shared" si="56"/>
        <v>692</v>
      </c>
      <c r="L156" s="176">
        <f t="shared" si="56"/>
        <v>330</v>
      </c>
      <c r="M156" s="176">
        <f t="shared" si="56"/>
        <v>600</v>
      </c>
      <c r="N156" s="176">
        <f t="shared" si="56"/>
        <v>600</v>
      </c>
      <c r="O156" s="176">
        <f t="shared" si="56"/>
        <v>1000</v>
      </c>
      <c r="P156" s="176">
        <f t="shared" si="56"/>
        <v>900</v>
      </c>
      <c r="Q156" s="176">
        <f t="shared" si="56"/>
        <v>900</v>
      </c>
      <c r="R156" s="176">
        <f t="shared" si="56"/>
        <v>800</v>
      </c>
      <c r="S156" s="149"/>
    </row>
    <row r="157" spans="1:19" s="150" customFormat="1" ht="96.75" customHeight="1">
      <c r="A157" s="362"/>
      <c r="B157" s="386"/>
      <c r="C157" s="187">
        <v>750</v>
      </c>
      <c r="D157" s="186" t="s">
        <v>75</v>
      </c>
      <c r="E157" s="187" t="s">
        <v>111</v>
      </c>
      <c r="F157" s="177">
        <v>10000</v>
      </c>
      <c r="G157" s="273">
        <v>600</v>
      </c>
      <c r="H157" s="273">
        <v>1089</v>
      </c>
      <c r="I157" s="273">
        <v>1239</v>
      </c>
      <c r="J157" s="273">
        <v>1250</v>
      </c>
      <c r="K157" s="273">
        <v>692</v>
      </c>
      <c r="L157" s="273">
        <v>330</v>
      </c>
      <c r="M157" s="273">
        <v>600</v>
      </c>
      <c r="N157" s="273">
        <v>600</v>
      </c>
      <c r="O157" s="273">
        <v>1000</v>
      </c>
      <c r="P157" s="273">
        <v>900</v>
      </c>
      <c r="Q157" s="273">
        <v>900</v>
      </c>
      <c r="R157" s="273">
        <v>800</v>
      </c>
      <c r="S157" s="149"/>
    </row>
    <row r="158" spans="1:19" s="150" customFormat="1" ht="29.25" customHeight="1">
      <c r="A158" s="182" t="s">
        <v>0</v>
      </c>
      <c r="B158" s="200" t="s">
        <v>1</v>
      </c>
      <c r="C158" s="182" t="s">
        <v>2</v>
      </c>
      <c r="D158" s="182" t="s">
        <v>3</v>
      </c>
      <c r="E158" s="182" t="s">
        <v>69</v>
      </c>
      <c r="F158" s="332" t="s">
        <v>4</v>
      </c>
      <c r="G158" s="333" t="s">
        <v>57</v>
      </c>
      <c r="H158" s="333" t="s">
        <v>58</v>
      </c>
      <c r="I158" s="333" t="s">
        <v>59</v>
      </c>
      <c r="J158" s="334" t="s">
        <v>60</v>
      </c>
      <c r="K158" s="333" t="s">
        <v>61</v>
      </c>
      <c r="L158" s="333" t="s">
        <v>62</v>
      </c>
      <c r="M158" s="333" t="s">
        <v>63</v>
      </c>
      <c r="N158" s="333" t="s">
        <v>64</v>
      </c>
      <c r="O158" s="333" t="s">
        <v>65</v>
      </c>
      <c r="P158" s="333" t="s">
        <v>66</v>
      </c>
      <c r="Q158" s="333" t="s">
        <v>67</v>
      </c>
      <c r="R158" s="333" t="s">
        <v>68</v>
      </c>
      <c r="S158" s="149"/>
    </row>
    <row r="159" spans="1:33" s="150" customFormat="1" ht="57.75" customHeight="1">
      <c r="A159" s="312"/>
      <c r="B159" s="363">
        <v>85410</v>
      </c>
      <c r="C159" s="183"/>
      <c r="D159" s="184" t="s">
        <v>54</v>
      </c>
      <c r="E159" s="183"/>
      <c r="F159" s="179">
        <f>SUM(F161,F160)</f>
        <v>13120</v>
      </c>
      <c r="G159" s="179">
        <f aca="true" t="shared" si="57" ref="G159:R159">SUM(G161,G160)</f>
        <v>812</v>
      </c>
      <c r="H159" s="179">
        <f t="shared" si="57"/>
        <v>4895</v>
      </c>
      <c r="I159" s="179">
        <f t="shared" si="57"/>
        <v>1496</v>
      </c>
      <c r="J159" s="179">
        <f t="shared" si="57"/>
        <v>1558</v>
      </c>
      <c r="K159" s="179">
        <f t="shared" si="57"/>
        <v>1508</v>
      </c>
      <c r="L159" s="179">
        <f t="shared" si="57"/>
        <v>1508</v>
      </c>
      <c r="M159" s="179">
        <f t="shared" si="57"/>
        <v>1041</v>
      </c>
      <c r="N159" s="179">
        <f t="shared" si="57"/>
        <v>110</v>
      </c>
      <c r="O159" s="179">
        <f t="shared" si="57"/>
        <v>110</v>
      </c>
      <c r="P159" s="179">
        <f t="shared" si="57"/>
        <v>82</v>
      </c>
      <c r="Q159" s="179">
        <f t="shared" si="57"/>
        <v>0</v>
      </c>
      <c r="R159" s="179">
        <f t="shared" si="57"/>
        <v>0</v>
      </c>
      <c r="S159" s="167"/>
      <c r="T159" s="168"/>
      <c r="U159" s="168"/>
      <c r="V159" s="168"/>
      <c r="W159" s="168"/>
      <c r="X159" s="168"/>
      <c r="Y159" s="168"/>
      <c r="Z159" s="168"/>
      <c r="AA159" s="168"/>
      <c r="AB159" s="168"/>
      <c r="AC159" s="168"/>
      <c r="AD159" s="168"/>
      <c r="AE159" s="168"/>
      <c r="AF159" s="168"/>
      <c r="AG159" s="168"/>
    </row>
    <row r="160" spans="1:53" s="150" customFormat="1" ht="51.75" customHeight="1">
      <c r="A160" s="312"/>
      <c r="B160" s="364"/>
      <c r="C160" s="209">
        <v>690</v>
      </c>
      <c r="D160" s="194" t="s">
        <v>11</v>
      </c>
      <c r="E160" s="187" t="s">
        <v>106</v>
      </c>
      <c r="F160" s="221">
        <v>1100</v>
      </c>
      <c r="G160" s="178">
        <v>107</v>
      </c>
      <c r="H160" s="178">
        <v>91</v>
      </c>
      <c r="I160" s="178">
        <v>110</v>
      </c>
      <c r="J160" s="178">
        <v>160</v>
      </c>
      <c r="K160" s="178">
        <v>110</v>
      </c>
      <c r="L160" s="178">
        <v>110</v>
      </c>
      <c r="M160" s="178">
        <v>110</v>
      </c>
      <c r="N160" s="178">
        <v>110</v>
      </c>
      <c r="O160" s="178">
        <v>110</v>
      </c>
      <c r="P160" s="178">
        <v>82</v>
      </c>
      <c r="Q160" s="178">
        <v>0</v>
      </c>
      <c r="R160" s="178">
        <v>0</v>
      </c>
      <c r="S160" s="159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</row>
    <row r="161" spans="1:53" s="150" customFormat="1" ht="85.5" customHeight="1">
      <c r="A161" s="312"/>
      <c r="B161" s="364"/>
      <c r="C161" s="189">
        <v>750</v>
      </c>
      <c r="D161" s="196" t="s">
        <v>75</v>
      </c>
      <c r="E161" s="187" t="s">
        <v>106</v>
      </c>
      <c r="F161" s="177">
        <v>12020</v>
      </c>
      <c r="G161" s="178">
        <v>705</v>
      </c>
      <c r="H161" s="178">
        <v>4804</v>
      </c>
      <c r="I161" s="178">
        <v>1386</v>
      </c>
      <c r="J161" s="178">
        <v>1398</v>
      </c>
      <c r="K161" s="178">
        <v>1398</v>
      </c>
      <c r="L161" s="178">
        <v>1398</v>
      </c>
      <c r="M161" s="178">
        <v>931</v>
      </c>
      <c r="N161" s="178">
        <v>0</v>
      </c>
      <c r="O161" s="178">
        <v>0</v>
      </c>
      <c r="P161" s="178">
        <v>0</v>
      </c>
      <c r="Q161" s="178">
        <v>0</v>
      </c>
      <c r="R161" s="178">
        <v>0</v>
      </c>
      <c r="S161" s="159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</row>
    <row r="162" spans="1:19" s="150" customFormat="1" ht="36" customHeight="1">
      <c r="A162" s="312"/>
      <c r="B162" s="363">
        <v>85495</v>
      </c>
      <c r="C162" s="183"/>
      <c r="D162" s="184" t="s">
        <v>56</v>
      </c>
      <c r="E162" s="183"/>
      <c r="F162" s="181">
        <f>SUM(F163,F164,F165)</f>
        <v>265650</v>
      </c>
      <c r="G162" s="181">
        <f aca="true" t="shared" si="58" ref="G162:R162">SUM(G163,G164,G165)</f>
        <v>26519</v>
      </c>
      <c r="H162" s="181">
        <f t="shared" si="58"/>
        <v>28303</v>
      </c>
      <c r="I162" s="181">
        <f t="shared" si="58"/>
        <v>22494</v>
      </c>
      <c r="J162" s="181">
        <f t="shared" si="58"/>
        <v>21643</v>
      </c>
      <c r="K162" s="181">
        <f t="shared" si="58"/>
        <v>21120</v>
      </c>
      <c r="L162" s="181">
        <f t="shared" si="58"/>
        <v>21051</v>
      </c>
      <c r="M162" s="181">
        <f t="shared" si="58"/>
        <v>20520</v>
      </c>
      <c r="N162" s="181">
        <f t="shared" si="58"/>
        <v>19620</v>
      </c>
      <c r="O162" s="181">
        <f t="shared" si="58"/>
        <v>21120</v>
      </c>
      <c r="P162" s="181">
        <f t="shared" si="58"/>
        <v>21420</v>
      </c>
      <c r="Q162" s="181">
        <f t="shared" si="58"/>
        <v>21520</v>
      </c>
      <c r="R162" s="181">
        <f t="shared" si="58"/>
        <v>20320</v>
      </c>
      <c r="S162" s="149"/>
    </row>
    <row r="163" spans="1:19" s="160" customFormat="1" ht="83.25" customHeight="1">
      <c r="A163" s="312"/>
      <c r="B163" s="364"/>
      <c r="C163" s="187">
        <v>750</v>
      </c>
      <c r="D163" s="186" t="s">
        <v>75</v>
      </c>
      <c r="E163" s="188" t="s">
        <v>111</v>
      </c>
      <c r="F163" s="177">
        <v>25600</v>
      </c>
      <c r="G163" s="271">
        <v>6207</v>
      </c>
      <c r="H163" s="271">
        <v>8070</v>
      </c>
      <c r="I163" s="271">
        <v>2544</v>
      </c>
      <c r="J163" s="271">
        <v>1523</v>
      </c>
      <c r="K163" s="271">
        <v>1000</v>
      </c>
      <c r="L163" s="271">
        <v>1156</v>
      </c>
      <c r="M163" s="271">
        <v>1000</v>
      </c>
      <c r="N163" s="271">
        <v>100</v>
      </c>
      <c r="O163" s="271">
        <v>1000</v>
      </c>
      <c r="P163" s="271">
        <v>1000</v>
      </c>
      <c r="Q163" s="271">
        <v>1000</v>
      </c>
      <c r="R163" s="271">
        <v>1000</v>
      </c>
      <c r="S163" s="159"/>
    </row>
    <row r="164" spans="1:19" s="160" customFormat="1" ht="48" customHeight="1">
      <c r="A164" s="312"/>
      <c r="B164" s="364"/>
      <c r="C164" s="187">
        <v>830</v>
      </c>
      <c r="D164" s="186" t="s">
        <v>14</v>
      </c>
      <c r="E164" s="188" t="s">
        <v>111</v>
      </c>
      <c r="F164" s="177">
        <v>14400</v>
      </c>
      <c r="G164" s="271">
        <v>1382</v>
      </c>
      <c r="H164" s="271">
        <v>1313</v>
      </c>
      <c r="I164" s="271">
        <v>1030</v>
      </c>
      <c r="J164" s="271">
        <v>1200</v>
      </c>
      <c r="K164" s="271">
        <v>1200</v>
      </c>
      <c r="L164" s="271">
        <v>975</v>
      </c>
      <c r="M164" s="271">
        <v>600</v>
      </c>
      <c r="N164" s="271">
        <v>600</v>
      </c>
      <c r="O164" s="271">
        <v>1200</v>
      </c>
      <c r="P164" s="271">
        <v>1500</v>
      </c>
      <c r="Q164" s="271">
        <v>1600</v>
      </c>
      <c r="R164" s="271">
        <v>1800</v>
      </c>
      <c r="S164" s="159"/>
    </row>
    <row r="165" spans="1:19" s="160" customFormat="1" ht="72" customHeight="1">
      <c r="A165" s="312"/>
      <c r="B165" s="364"/>
      <c r="C165" s="192">
        <v>2310</v>
      </c>
      <c r="D165" s="191" t="s">
        <v>82</v>
      </c>
      <c r="E165" s="192" t="s">
        <v>71</v>
      </c>
      <c r="F165" s="215">
        <v>225650</v>
      </c>
      <c r="G165" s="216">
        <v>18930</v>
      </c>
      <c r="H165" s="216">
        <v>18920</v>
      </c>
      <c r="I165" s="216">
        <v>18920</v>
      </c>
      <c r="J165" s="216">
        <v>18920</v>
      </c>
      <c r="K165" s="216">
        <v>18920</v>
      </c>
      <c r="L165" s="216">
        <v>18920</v>
      </c>
      <c r="M165" s="216">
        <v>18920</v>
      </c>
      <c r="N165" s="216">
        <v>18920</v>
      </c>
      <c r="O165" s="216">
        <v>18920</v>
      </c>
      <c r="P165" s="216">
        <v>18920</v>
      </c>
      <c r="Q165" s="216">
        <v>18920</v>
      </c>
      <c r="R165" s="216">
        <v>17520</v>
      </c>
      <c r="S165" s="159"/>
    </row>
    <row r="166" spans="1:19" s="150" customFormat="1" ht="48.75" customHeight="1">
      <c r="A166" s="389" t="s">
        <v>95</v>
      </c>
      <c r="B166" s="390"/>
      <c r="C166" s="390"/>
      <c r="D166" s="390"/>
      <c r="E166" s="391"/>
      <c r="F166" s="212">
        <f aca="true" t="shared" si="59" ref="F166:R166">SUM(F149,F138,F117,F111,F63,F52,F46,F41,F31,F23,F15,F10,F7,F4)</f>
        <v>68625146</v>
      </c>
      <c r="G166" s="212">
        <f t="shared" si="59"/>
        <v>5477731</v>
      </c>
      <c r="H166" s="212">
        <f t="shared" si="59"/>
        <v>8422687</v>
      </c>
      <c r="I166" s="212">
        <f t="shared" si="59"/>
        <v>5553889</v>
      </c>
      <c r="J166" s="212">
        <f t="shared" si="59"/>
        <v>5647419</v>
      </c>
      <c r="K166" s="212">
        <f t="shared" si="59"/>
        <v>5673563</v>
      </c>
      <c r="L166" s="212">
        <f t="shared" si="59"/>
        <v>5942196</v>
      </c>
      <c r="M166" s="212">
        <f t="shared" si="59"/>
        <v>5398647</v>
      </c>
      <c r="N166" s="212">
        <f t="shared" si="59"/>
        <v>5390749</v>
      </c>
      <c r="O166" s="212">
        <f t="shared" si="59"/>
        <v>5416100</v>
      </c>
      <c r="P166" s="212">
        <f t="shared" si="59"/>
        <v>5375790</v>
      </c>
      <c r="Q166" s="212">
        <f t="shared" si="59"/>
        <v>4056653.5</v>
      </c>
      <c r="R166" s="212">
        <f t="shared" si="59"/>
        <v>6269721</v>
      </c>
      <c r="S166" s="149"/>
    </row>
    <row r="167" spans="1:19" s="170" customFormat="1" ht="24.75" customHeight="1">
      <c r="A167" s="169"/>
      <c r="B167" s="169"/>
      <c r="C167" s="169"/>
      <c r="D167" s="169"/>
      <c r="E167" s="169"/>
      <c r="F167" s="249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171"/>
    </row>
    <row r="168" spans="6:18" ht="12.75" customHeight="1">
      <c r="F168" s="250"/>
      <c r="G168" s="247"/>
      <c r="H168" s="247"/>
      <c r="I168" s="247"/>
      <c r="J168" s="247"/>
      <c r="K168" s="247"/>
      <c r="L168" s="247"/>
      <c r="M168" s="247"/>
      <c r="N168" s="247"/>
      <c r="O168" s="247"/>
      <c r="P168" s="247"/>
      <c r="Q168" s="247"/>
      <c r="R168" s="247"/>
    </row>
    <row r="169" spans="6:18" ht="18">
      <c r="F169" s="250"/>
      <c r="G169" s="247"/>
      <c r="H169" s="247"/>
      <c r="I169" s="247"/>
      <c r="J169" s="247"/>
      <c r="K169" s="247"/>
      <c r="L169" s="247"/>
      <c r="M169" s="247"/>
      <c r="N169" s="247"/>
      <c r="O169" s="247"/>
      <c r="P169" s="247"/>
      <c r="Q169" s="247"/>
      <c r="R169" s="247"/>
    </row>
    <row r="170" spans="6:18" ht="18">
      <c r="F170" s="250"/>
      <c r="G170" s="247"/>
      <c r="H170" s="247"/>
      <c r="I170" s="247"/>
      <c r="J170" s="247"/>
      <c r="K170" s="247"/>
      <c r="L170" s="247"/>
      <c r="M170" s="247"/>
      <c r="N170" s="247"/>
      <c r="O170" s="247"/>
      <c r="P170" s="247"/>
      <c r="Q170" s="247"/>
      <c r="R170" s="247"/>
    </row>
    <row r="171" spans="6:18" ht="18">
      <c r="F171" s="250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247"/>
    </row>
    <row r="172" spans="6:18" ht="18">
      <c r="F172" s="250"/>
      <c r="G172" s="247"/>
      <c r="H172" s="247"/>
      <c r="I172" s="247"/>
      <c r="J172" s="247"/>
      <c r="K172" s="247"/>
      <c r="L172" s="247"/>
      <c r="M172" s="247"/>
      <c r="N172" s="247"/>
      <c r="O172" s="247"/>
      <c r="P172" s="247"/>
      <c r="Q172" s="247"/>
      <c r="R172" s="247"/>
    </row>
    <row r="173" spans="6:18" ht="18">
      <c r="F173" s="250"/>
      <c r="G173" s="247"/>
      <c r="H173" s="247"/>
      <c r="I173" s="247"/>
      <c r="J173" s="247"/>
      <c r="K173" s="247"/>
      <c r="L173" s="247"/>
      <c r="M173" s="247"/>
      <c r="N173" s="247"/>
      <c r="O173" s="247"/>
      <c r="P173" s="247"/>
      <c r="Q173" s="247"/>
      <c r="R173" s="247"/>
    </row>
    <row r="174" spans="6:18" ht="18">
      <c r="F174" s="250"/>
      <c r="G174" s="247"/>
      <c r="H174" s="247"/>
      <c r="I174" s="247"/>
      <c r="J174" s="247"/>
      <c r="K174" s="247"/>
      <c r="L174" s="247"/>
      <c r="M174" s="247"/>
      <c r="N174" s="247"/>
      <c r="O174" s="247"/>
      <c r="P174" s="247"/>
      <c r="Q174" s="247"/>
      <c r="R174" s="247"/>
    </row>
    <row r="175" spans="6:18" ht="18">
      <c r="F175" s="250"/>
      <c r="G175" s="247"/>
      <c r="H175" s="247"/>
      <c r="I175" s="247"/>
      <c r="J175" s="247"/>
      <c r="K175" s="247"/>
      <c r="L175" s="247"/>
      <c r="M175" s="247"/>
      <c r="N175" s="247"/>
      <c r="O175" s="247"/>
      <c r="P175" s="247"/>
      <c r="Q175" s="247"/>
      <c r="R175" s="247"/>
    </row>
    <row r="176" spans="6:18" ht="18">
      <c r="F176" s="250"/>
      <c r="G176" s="247"/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47"/>
    </row>
    <row r="177" spans="6:18" ht="18">
      <c r="F177" s="250"/>
      <c r="G177" s="247"/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</row>
    <row r="178" spans="6:18" ht="18">
      <c r="F178" s="250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</row>
    <row r="179" spans="6:18" ht="18">
      <c r="F179" s="250"/>
      <c r="G179" s="247"/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</row>
    <row r="180" spans="6:18" ht="18">
      <c r="F180" s="250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</row>
    <row r="181" spans="6:18" ht="18">
      <c r="F181" s="250"/>
      <c r="G181" s="247"/>
      <c r="H181" s="247"/>
      <c r="I181" s="247"/>
      <c r="J181" s="247"/>
      <c r="K181" s="247"/>
      <c r="L181" s="247"/>
      <c r="M181" s="247"/>
      <c r="N181" s="247"/>
      <c r="O181" s="247"/>
      <c r="P181" s="247"/>
      <c r="Q181" s="247"/>
      <c r="R181" s="247"/>
    </row>
    <row r="182" spans="6:18" ht="18">
      <c r="F182" s="250"/>
      <c r="G182" s="247"/>
      <c r="H182" s="247"/>
      <c r="I182" s="247"/>
      <c r="J182" s="247"/>
      <c r="K182" s="247"/>
      <c r="L182" s="247"/>
      <c r="M182" s="247"/>
      <c r="N182" s="247"/>
      <c r="O182" s="247"/>
      <c r="P182" s="247"/>
      <c r="Q182" s="247"/>
      <c r="R182" s="247"/>
    </row>
    <row r="183" spans="6:18" ht="18">
      <c r="F183" s="250"/>
      <c r="G183" s="247"/>
      <c r="H183" s="247"/>
      <c r="I183" s="247"/>
      <c r="J183" s="247"/>
      <c r="K183" s="247"/>
      <c r="L183" s="247"/>
      <c r="M183" s="247"/>
      <c r="N183" s="247"/>
      <c r="O183" s="247"/>
      <c r="P183" s="247"/>
      <c r="Q183" s="247"/>
      <c r="R183" s="247"/>
    </row>
    <row r="184" spans="6:18" ht="12.75">
      <c r="F184" s="251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</row>
    <row r="185" spans="7:18" ht="12.75">
      <c r="G185" s="248"/>
      <c r="H185" s="248"/>
      <c r="I185" s="248"/>
      <c r="J185" s="248"/>
      <c r="K185" s="248"/>
      <c r="L185" s="248"/>
      <c r="M185" s="248"/>
      <c r="N185" s="248"/>
      <c r="O185" s="248"/>
      <c r="P185" s="248"/>
      <c r="Q185" s="248"/>
      <c r="R185" s="248"/>
    </row>
    <row r="186" spans="7:18" ht="12.75"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248"/>
      <c r="R186" s="248"/>
    </row>
    <row r="187" spans="7:18" ht="12.75">
      <c r="G187" s="248"/>
      <c r="H187" s="248"/>
      <c r="I187" s="248"/>
      <c r="J187" s="248"/>
      <c r="K187" s="248"/>
      <c r="L187" s="248"/>
      <c r="M187" s="248"/>
      <c r="N187" s="248"/>
      <c r="O187" s="248"/>
      <c r="P187" s="248"/>
      <c r="Q187" s="248"/>
      <c r="R187" s="248"/>
    </row>
    <row r="188" spans="7:18" ht="12.75">
      <c r="G188" s="248"/>
      <c r="H188" s="248"/>
      <c r="I188" s="248"/>
      <c r="J188" s="248"/>
      <c r="K188" s="248"/>
      <c r="L188" s="248"/>
      <c r="M188" s="248"/>
      <c r="N188" s="248"/>
      <c r="O188" s="248"/>
      <c r="P188" s="248"/>
      <c r="Q188" s="248"/>
      <c r="R188" s="248"/>
    </row>
    <row r="189" spans="7:18" ht="12.75"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248"/>
      <c r="R189" s="248"/>
    </row>
    <row r="190" spans="7:18" ht="12.75">
      <c r="G190" s="248"/>
      <c r="H190" s="248"/>
      <c r="I190" s="248"/>
      <c r="J190" s="248"/>
      <c r="K190" s="248"/>
      <c r="L190" s="248"/>
      <c r="M190" s="248"/>
      <c r="N190" s="248"/>
      <c r="O190" s="248"/>
      <c r="P190" s="248"/>
      <c r="Q190" s="248"/>
      <c r="R190" s="248"/>
    </row>
    <row r="191" spans="7:18" ht="12.75">
      <c r="G191" s="248"/>
      <c r="H191" s="248"/>
      <c r="I191" s="248"/>
      <c r="J191" s="248"/>
      <c r="K191" s="248"/>
      <c r="L191" s="248"/>
      <c r="M191" s="248"/>
      <c r="N191" s="248"/>
      <c r="O191" s="248"/>
      <c r="P191" s="248"/>
      <c r="Q191" s="248"/>
      <c r="R191" s="248"/>
    </row>
    <row r="192" spans="7:18" ht="12.75"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248"/>
      <c r="R192" s="248"/>
    </row>
    <row r="193" spans="7:18" ht="12.75">
      <c r="G193" s="248"/>
      <c r="H193" s="248"/>
      <c r="I193" s="248"/>
      <c r="J193" s="248"/>
      <c r="K193" s="248"/>
      <c r="L193" s="248"/>
      <c r="M193" s="248"/>
      <c r="N193" s="248"/>
      <c r="O193" s="248"/>
      <c r="P193" s="248"/>
      <c r="Q193" s="248"/>
      <c r="R193" s="248"/>
    </row>
    <row r="194" spans="7:18" ht="12.75">
      <c r="G194" s="248"/>
      <c r="H194" s="248"/>
      <c r="I194" s="248"/>
      <c r="J194" s="248"/>
      <c r="K194" s="248"/>
      <c r="L194" s="248"/>
      <c r="M194" s="248"/>
      <c r="N194" s="248"/>
      <c r="O194" s="248"/>
      <c r="P194" s="248"/>
      <c r="Q194" s="248"/>
      <c r="R194" s="248"/>
    </row>
    <row r="195" spans="7:18" ht="12.75">
      <c r="G195" s="248"/>
      <c r="H195" s="248"/>
      <c r="I195" s="248"/>
      <c r="J195" s="248"/>
      <c r="K195" s="248"/>
      <c r="L195" s="248"/>
      <c r="M195" s="248"/>
      <c r="N195" s="248"/>
      <c r="O195" s="248"/>
      <c r="P195" s="248"/>
      <c r="Q195" s="248"/>
      <c r="R195" s="248"/>
    </row>
  </sheetData>
  <mergeCells count="77">
    <mergeCell ref="A15:A22"/>
    <mergeCell ref="B16:B22"/>
    <mergeCell ref="A46:A51"/>
    <mergeCell ref="B47:B48"/>
    <mergeCell ref="B49:B51"/>
    <mergeCell ref="A41:A44"/>
    <mergeCell ref="B24:B25"/>
    <mergeCell ref="B26:B27"/>
    <mergeCell ref="B29:B30"/>
    <mergeCell ref="A31:A40"/>
    <mergeCell ref="A7:A9"/>
    <mergeCell ref="B8:B9"/>
    <mergeCell ref="A10:A14"/>
    <mergeCell ref="B11:B14"/>
    <mergeCell ref="A1:IV1"/>
    <mergeCell ref="A2:R2"/>
    <mergeCell ref="A4:A6"/>
    <mergeCell ref="B5:B6"/>
    <mergeCell ref="C68:C70"/>
    <mergeCell ref="B53:B54"/>
    <mergeCell ref="B56:B57"/>
    <mergeCell ref="B58:B60"/>
    <mergeCell ref="B61:B62"/>
    <mergeCell ref="D75:D79"/>
    <mergeCell ref="C80:C85"/>
    <mergeCell ref="D80:D85"/>
    <mergeCell ref="C91:C93"/>
    <mergeCell ref="C87:C90"/>
    <mergeCell ref="A166:E166"/>
    <mergeCell ref="C151:C153"/>
    <mergeCell ref="D151:D153"/>
    <mergeCell ref="B156:B157"/>
    <mergeCell ref="B159:B161"/>
    <mergeCell ref="B162:B165"/>
    <mergeCell ref="B150:B155"/>
    <mergeCell ref="B109:B110"/>
    <mergeCell ref="A91:A110"/>
    <mergeCell ref="B98:B99"/>
    <mergeCell ref="B91:B97"/>
    <mergeCell ref="B115:B116"/>
    <mergeCell ref="B118:B125"/>
    <mergeCell ref="B144:B148"/>
    <mergeCell ref="B112:B113"/>
    <mergeCell ref="B32:B33"/>
    <mergeCell ref="B42:B45"/>
    <mergeCell ref="B34:B37"/>
    <mergeCell ref="B66:B73"/>
    <mergeCell ref="B38:B40"/>
    <mergeCell ref="D127:D129"/>
    <mergeCell ref="C127:C129"/>
    <mergeCell ref="B126:B134"/>
    <mergeCell ref="D102:D104"/>
    <mergeCell ref="C102:C104"/>
    <mergeCell ref="B100:B108"/>
    <mergeCell ref="D106:D108"/>
    <mergeCell ref="C106:C108"/>
    <mergeCell ref="B139:B140"/>
    <mergeCell ref="B141:B143"/>
    <mergeCell ref="B135:B136"/>
    <mergeCell ref="D130:D133"/>
    <mergeCell ref="C130:C133"/>
    <mergeCell ref="B74:B85"/>
    <mergeCell ref="A63:A85"/>
    <mergeCell ref="C122:C124"/>
    <mergeCell ref="D122:D124"/>
    <mergeCell ref="D87:D90"/>
    <mergeCell ref="D91:D93"/>
    <mergeCell ref="D68:D70"/>
    <mergeCell ref="C75:C79"/>
    <mergeCell ref="C94:C96"/>
    <mergeCell ref="D94:D96"/>
    <mergeCell ref="A111:A113"/>
    <mergeCell ref="A117:A136"/>
    <mergeCell ref="A149:A157"/>
    <mergeCell ref="A23:A27"/>
    <mergeCell ref="A52:A54"/>
    <mergeCell ref="A138:A148"/>
  </mergeCells>
  <printOptions horizontalCentered="1"/>
  <pageMargins left="0.1968503937007874" right="0.1968503937007874" top="0.984251968503937" bottom="0.7874015748031497" header="0.31496062992125984" footer="0.5118110236220472"/>
  <pageSetup firstPageNumber="1" useFirstPageNumber="1" horizontalDpi="600" verticalDpi="600" orientation="landscape" paperSize="9" scale="38" r:id="rId1"/>
  <headerFooter alignWithMargins="0">
    <oddHeader>&amp;R&amp;12Załącznik nr 1
do Uchwały Zarządu Powiatu
Czarnkowsko-Trzcianeckiego
Nr 142/2008
z dnia 10.04.2008 roku
</oddHeader>
    <oddFooter>&amp;C&amp;P</oddFooter>
  </headerFooter>
  <rowBreaks count="5" manualBreakCount="5">
    <brk id="27" max="17" man="1"/>
    <brk id="54" max="17" man="1"/>
    <brk id="85" max="17" man="1"/>
    <brk id="136" max="17" man="1"/>
    <brk id="157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</cp:lastModifiedBy>
  <cp:lastPrinted>2008-04-10T10:19:05Z</cp:lastPrinted>
  <dcterms:created xsi:type="dcterms:W3CDTF">2006-01-18T15:26:26Z</dcterms:created>
  <dcterms:modified xsi:type="dcterms:W3CDTF">2008-04-10T10:31:01Z</dcterms:modified>
  <cp:category/>
  <cp:version/>
  <cp:contentType/>
  <cp:contentStatus/>
</cp:coreProperties>
</file>