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III 2007 (2)" sheetId="1" r:id="rId1"/>
    <sheet name="III 2007" sheetId="2" r:id="rId2"/>
  </sheets>
  <definedNames>
    <definedName name="_xlnm.Print_Area" localSheetId="1">'III 2007'!$A$1:$E$69</definedName>
    <definedName name="_xlnm.Print_Area" localSheetId="0">'III 2007 (2)'!$A$1:$E$70</definedName>
  </definedNames>
  <calcPr fullCalcOnLoad="1"/>
</workbook>
</file>

<file path=xl/sharedStrings.xml><?xml version="1.0" encoding="utf-8"?>
<sst xmlns="http://schemas.openxmlformats.org/spreadsheetml/2006/main" count="153" uniqueCount="75">
  <si>
    <t>Wyszczególnienie</t>
  </si>
  <si>
    <t>Plan                        (po zmianach)</t>
  </si>
  <si>
    <t>Wykonanie planu</t>
  </si>
  <si>
    <t>% wykonania planu                       (3:2)</t>
  </si>
  <si>
    <t>Struktura wykonania                      w %</t>
  </si>
  <si>
    <t>w złotych</t>
  </si>
  <si>
    <t>I. DOCHODY OGÓŁEM:</t>
  </si>
  <si>
    <t>Dochody własne razem:</t>
  </si>
  <si>
    <t>z tego:</t>
  </si>
  <si>
    <t>1/ udział w podatku dochodowym od osób fizycznych</t>
  </si>
  <si>
    <t>2/ udział w podatku dochodowym od osób prawnych</t>
  </si>
  <si>
    <t>3/ wpływy z opłat komunikacyjnych</t>
  </si>
  <si>
    <t>4/ wpływy z usług</t>
  </si>
  <si>
    <t>5/ pozostałe dochody</t>
  </si>
  <si>
    <t>Dotacje celowe:</t>
  </si>
  <si>
    <t>1/ dotacje celowe otrzymane z budżetu państwa na zadania bieżące z zakresu administracji rządowej oraz inne zadania zlecone ustawami realizowane przez powiat</t>
  </si>
  <si>
    <t>2/ dotacje celowe otrzymane z budżetu państwa na zadania bieżące realizowane przez powiat na podstawie porozumień z organami administacji rządowej</t>
  </si>
  <si>
    <t>3/ dotacje celowe otrzymane z budżetu państwa na realizację bieżących zadań włanych powiatu</t>
  </si>
  <si>
    <t>4/ dotacje celowe otrzymane z budżetu państwa na inwestycje i zakupy inwestycyjne z zakresu administracji rządowej oraz inne zadania zlecone ustawami realizowane przez powiat</t>
  </si>
  <si>
    <t>Subwencja ogólna:</t>
  </si>
  <si>
    <t>1/ część oświatowa</t>
  </si>
  <si>
    <t>2/ część wyrównawcza</t>
  </si>
  <si>
    <t>3/ część równoważąca</t>
  </si>
  <si>
    <t>II. WYDATKI OGÓŁEM*:</t>
  </si>
  <si>
    <t>Wydatki majątkowe:</t>
  </si>
  <si>
    <t>w tym:</t>
  </si>
  <si>
    <t>1/ dotacje</t>
  </si>
  <si>
    <t>Wydatki bieżące:</t>
  </si>
  <si>
    <t>1/ wynagodzenia i pochodne</t>
  </si>
  <si>
    <t>2/ dotacje</t>
  </si>
  <si>
    <t>3/ wydatki na obsługę długu</t>
  </si>
  <si>
    <t>4/ wydatki przypadające do spłaty w danym roku budżetowym, zgodnie z zawartą umową, z tytułu poręczeń</t>
  </si>
  <si>
    <t>5/ pozostałe wydatki</t>
  </si>
  <si>
    <t>III. WYNIK:</t>
  </si>
  <si>
    <t>IV. FINANSOWANIE (V-VI)</t>
  </si>
  <si>
    <t>V. PRZYCHODY OGÓŁEM:</t>
  </si>
  <si>
    <t>1/ kredyty i pożyczki</t>
  </si>
  <si>
    <t>2/ inne źródła</t>
  </si>
  <si>
    <t xml:space="preserve">    w tym:</t>
  </si>
  <si>
    <t xml:space="preserve">        środki na pokrycie deficytu</t>
  </si>
  <si>
    <t>VI. ROZCHODY OGÓŁEM:</t>
  </si>
  <si>
    <t xml:space="preserve">        spłata kredytów i pożyczek</t>
  </si>
  <si>
    <t>5/ dotacje otrzymane z funduszy celowych na finansowanie lub dofinansowanie kosztów realizacji inwestycji i zakupów inwestycyjnych jednostek sektora finansów publicznych</t>
  </si>
  <si>
    <t>6/ dotacje celowe otrzymane z gminy na zadania bieżące realizowane na podstawie porozumień (umów) między jednostkami samorządu terytorialnego</t>
  </si>
  <si>
    <t>7/ dotacje celowe otrzymane z powiatu na zadania bieżące realizowane na podstawie porozumień (umów) między jednostkami samorządu terytorialnego</t>
  </si>
  <si>
    <t>8/ dotacje celowe otrzymane przez jednostkę samorządu terytorialnego od innej jednostki samorządu terytorialnego będącej instytucją wdrażającą na zadania bieżące realizowane na podstawie porozumień (umów) - finansowanie programów i projektów ze środków funduszy strukturalnych, Funduszu Spójności oraz z funduszy unijnych finansujących Wspólną Politykę Rolną</t>
  </si>
  <si>
    <t>9/ dotacje celowe otrzymane przez jednostkę samorządu terytorialnego od innej jednostki samorządu terytorialnego będącej instytucją wdrażającą na zadania bieżące realizowane na podstawie porozumień (umów) - współfinansowanie programów i projektów ze środków funduszy strukturalnych, Funduszu Spójności oraz z funduszy unijnych finansujących Wspólną Politykę Rolną</t>
  </si>
  <si>
    <t>Sporządził:</t>
  </si>
  <si>
    <t>Skarbnik Powiatu</t>
  </si>
  <si>
    <t>Ewa Dymek</t>
  </si>
  <si>
    <t>10/ dotacje celowe otrzymane z gminy na inwestycje i zakupy inwestycyjne realizowane na podstawie porozumień (umów) między jednostkami samorządu terytorialnego</t>
  </si>
  <si>
    <t>11/ wpływy z tytułu pomocy finansowej udzielonej między jednostkami samorządu terytorialnego na dofinansowanie własnych zadań bieżących</t>
  </si>
  <si>
    <t>12/ środki na dofinansowanie własnych zadań bieżących gmin (związków gmin), powiatów (związków powiatów), samorządów województwa, pozyskane z innych źródeł - finansowanie programów i projektów ze środków funduszy strukturalnych, Funduszu Spójności oraz z funduszy unijnych finansujących Wspólną Politykę Rolną</t>
  </si>
  <si>
    <t>13/ środki na dofinansowanie własnych zadań bieżących gmin (związków gmin), powiatów (związków powiatów), samorządów województwa, pozyskane z innych źródeł - finansowanie z innych środków bezzwrotnych</t>
  </si>
  <si>
    <t>14/ środki otrzymane od pozostałych jednostek zaliczanych do sektora finansów publicznych na realizację zadań bieżących jenostek zaliczanych do sektora finansów publicznych</t>
  </si>
  <si>
    <t>*/  wykonanie   planu   wydatków  nie  obejmuje  zobowiązań   niewymagalnych,  które  wyniosły - według  stanu  na 30 września 2007 roku:   1.190.525,70 zł</t>
  </si>
  <si>
    <t>15/ środki Funduszu Pracy przekazane powiatom z przeznaczeniem na finasowanie kosztów wynagrodzenia                                                                        i składek na ubezpieczenia społeczne pracowników powiatowego urzędu pracy</t>
  </si>
  <si>
    <t>Załącznik                                                                                                                                                                          do Uchwały Nr 89/2007 Zarządu Powiatu Czarnkowsko-Trzcianeckiego                                                                                                                                                   z dnia 30 października 2007r. w sprawie podania do publicznej wiadomości                                                                                                                                                 kwartalnej informacji o wykonaniu budżetu Powiatu Czarnkowsko - Trzcianeckiego                                                                                                                                                 za III kwartał 2007 roku</t>
  </si>
  <si>
    <t>5) dotacje celowe otrzymane z budżetu państwa na realizację inwestycji i zakupów inwestycyjnych własnych powiatu - współfinansowanie programówi projektów realizowanych ze środków z funduszy strukturalnych, Funduszu Spójności oraz z funduszy unijnych finansujących Wspólną Politykę Rolną</t>
  </si>
  <si>
    <t>6/ dotacje otrzymane z funduszy celowych na finansowanie lub dofinansowanie kosztów realizacji inwestycji i zakupów inwestycyjnych jednostek sektora finansów publicznych</t>
  </si>
  <si>
    <t>7/ dotacje celowe otrzymane z gminy na zadania bieżące realizowane na podstawie porozumień (umów) między jednostkami samorządu terytorialnego</t>
  </si>
  <si>
    <t>8/ dotacje celowe otrzymane z powiatu na zadania bieżące realizowane na podstawie porozumień (umów) między jednostkami samorządu terytorialnego</t>
  </si>
  <si>
    <t>11/ dotacje celowe otrzymane z gminy na inwestycje i zakupy inwestycyjne realizowane na podstawie porozumień (umów) między jednostkami samorządu terytorialnego</t>
  </si>
  <si>
    <t>10/ dotacje celowe otrzymane przez jednostkę samorządu terytorialnego od innej jednostki samorządu terytorialnego będącej instytucją wdrażającą na zadania bieżące realizowane na podstawie porozumień (umów) - współfinansowanie programów i projektów ze środków z funduszy strukturalnych, Funduszy Spójności oraz z funduszy unijnych finansujących Wspólną Politykę Rolną</t>
  </si>
  <si>
    <t>12/ wpływy z tytułu pomocy finansowej udzielonej między jednostkami samorządu terytorialnego na dofinansowanie własnych zadań bieżących</t>
  </si>
  <si>
    <t>13/ środki na dofinansowanie własnych zadań bieżących gmin (związków gmin), powiatów (związków powiatów), samorządów województwa, pozyskane z innych źródeł - finansowanie programów i projektów ze środków funduszy strukturalnych, Funduszu Spójności oraz funduszy unujnych finansujących Wspólną Politykę Rolną</t>
  </si>
  <si>
    <t>14/ środki na dofinansowanie własnych zadań bieżących gmin (związków gmin), powiatów (związków powiatów), samorządów województwa, pozyskane z innych źródeł - finansowanie z innych środków bezzwrotnych</t>
  </si>
  <si>
    <t>16/ środki otrzymane od pozostałych jednostek zaliczanych do sektora finansów publicznych na realizację zadań bieżących jenostek zaliczanych do sektora finansów publicznych</t>
  </si>
  <si>
    <t>17/ środki Funduszu Pracy otrzymane przez powiat z przeznaczeniem na finansowanie kosztów wynagrodzenia                                                                        i składek na ubezpieczenia społeczne pracowników powiatowego urzędu pracy</t>
  </si>
  <si>
    <t xml:space="preserve">Kwartalna informacja o wykonaniu budżetu Powiatu Czarnkowsko - Trzcianeckiego za 2007 rok </t>
  </si>
  <si>
    <t>9/ dotacje celowe otrzymane przez jednostkę samorządu terytorialnego od innej jednostki samorządu terytorialnego będącej instytucją wdrażającą na zadania bieżące realizowane na podstawie porozumień (umów) - finansowanie programów i projektów ze środków funduszy strukturalnych, Funduszu Spójności oraz z funduszy unijnych finansujących Wspólną Politykę Rolną</t>
  </si>
  <si>
    <t>15) środki na dofinansowanie własnych zadań bieżących gmin (związków gmin), powiatów (związków powiatów, samorządów województw, pozyskane z innych źródeł - pozostałe</t>
  </si>
  <si>
    <t>-</t>
  </si>
  <si>
    <t>4/ pozostałe wydatki</t>
  </si>
  <si>
    <t>*/  wykonanie   planu   wydatków  nie  obejmuje  zobowiązań   niewymagalnych,  które  wyniosły - według  stanu  na dzień 31 grudnia 2007 roku:    3.893.820,51 zł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</si>
</sst>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sz val="14"/>
      <name val="Arial"/>
      <family val="2"/>
    </font>
    <font>
      <b/>
      <i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43" fontId="2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4" fillId="3" borderId="2" xfId="0" applyNumberFormat="1" applyFont="1" applyFill="1" applyBorder="1" applyAlignment="1">
      <alignment vertical="center" wrapText="1"/>
    </xf>
    <xf numFmtId="43" fontId="4" fillId="3" borderId="2" xfId="0" applyNumberFormat="1" applyFont="1" applyFill="1" applyBorder="1" applyAlignment="1">
      <alignment horizontal="right" vertical="center" wrapText="1"/>
    </xf>
    <xf numFmtId="0" fontId="5" fillId="3" borderId="0" xfId="0" applyFont="1" applyFill="1" applyAlignment="1">
      <alignment vertical="center" wrapText="1"/>
    </xf>
    <xf numFmtId="0" fontId="6" fillId="0" borderId="3" xfId="0" applyNumberFormat="1" applyFont="1" applyBorder="1" applyAlignment="1">
      <alignment vertical="center" wrapText="1"/>
    </xf>
    <xf numFmtId="43" fontId="7" fillId="0" borderId="2" xfId="0" applyNumberFormat="1" applyFont="1" applyFill="1" applyBorder="1" applyAlignment="1">
      <alignment horizontal="right" vertical="center" wrapText="1"/>
    </xf>
    <xf numFmtId="43" fontId="6" fillId="0" borderId="4" xfId="0" applyNumberFormat="1" applyFont="1" applyBorder="1" applyAlignment="1">
      <alignment horizontal="right" vertical="center" wrapText="1"/>
    </xf>
    <xf numFmtId="0" fontId="6" fillId="0" borderId="5" xfId="0" applyNumberFormat="1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43" fontId="6" fillId="0" borderId="7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6" xfId="0" applyNumberFormat="1" applyFont="1" applyBorder="1" applyAlignment="1">
      <alignment vertical="center" wrapText="1"/>
    </xf>
    <xf numFmtId="43" fontId="6" fillId="0" borderId="6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vertical="center" wrapText="1"/>
    </xf>
    <xf numFmtId="43" fontId="6" fillId="0" borderId="1" xfId="0" applyNumberFormat="1" applyFont="1" applyBorder="1" applyAlignment="1">
      <alignment horizontal="right" vertical="center" wrapText="1"/>
    </xf>
    <xf numFmtId="0" fontId="4" fillId="3" borderId="0" xfId="0" applyFont="1" applyFill="1" applyAlignment="1">
      <alignment vertical="center" wrapText="1"/>
    </xf>
    <xf numFmtId="0" fontId="6" fillId="0" borderId="2" xfId="0" applyNumberFormat="1" applyFont="1" applyBorder="1" applyAlignment="1">
      <alignment vertical="center" wrapText="1"/>
    </xf>
    <xf numFmtId="43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1" xfId="0" applyNumberFormat="1" applyFont="1" applyBorder="1" applyAlignment="1">
      <alignment vertical="center" wrapText="1"/>
    </xf>
    <xf numFmtId="43" fontId="6" fillId="0" borderId="6" xfId="0" applyNumberFormat="1" applyFont="1" applyBorder="1" applyAlignment="1">
      <alignment horizontal="right" vertical="center" wrapText="1"/>
    </xf>
    <xf numFmtId="43" fontId="6" fillId="0" borderId="2" xfId="0" applyNumberFormat="1" applyFont="1" applyBorder="1" applyAlignment="1">
      <alignment horizontal="right" vertical="center" wrapText="1"/>
    </xf>
    <xf numFmtId="0" fontId="6" fillId="0" borderId="6" xfId="0" applyNumberFormat="1" applyFont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4" fillId="3" borderId="1" xfId="0" applyNumberFormat="1" applyFont="1" applyFill="1" applyBorder="1" applyAlignment="1">
      <alignment vertical="center" wrapText="1"/>
    </xf>
    <xf numFmtId="43" fontId="4" fillId="3" borderId="1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vertical="center" wrapText="1"/>
    </xf>
    <xf numFmtId="43" fontId="3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43" fontId="3" fillId="2" borderId="2" xfId="0" applyNumberFormat="1" applyFont="1" applyFill="1" applyBorder="1" applyAlignment="1">
      <alignment horizontal="right" vertical="center" wrapText="1"/>
    </xf>
    <xf numFmtId="0" fontId="6" fillId="0" borderId="8" xfId="0" applyNumberFormat="1" applyFont="1" applyBorder="1" applyAlignment="1">
      <alignment vertical="center" wrapText="1"/>
    </xf>
    <xf numFmtId="43" fontId="6" fillId="0" borderId="8" xfId="0" applyNumberFormat="1" applyFont="1" applyBorder="1" applyAlignment="1">
      <alignment horizontal="right" vertical="center" wrapText="1"/>
    </xf>
    <xf numFmtId="0" fontId="3" fillId="2" borderId="8" xfId="0" applyNumberFormat="1" applyFont="1" applyFill="1" applyBorder="1" applyAlignment="1">
      <alignment vertical="center" wrapText="1"/>
    </xf>
    <xf numFmtId="43" fontId="3" fillId="2" borderId="8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/>
    </xf>
    <xf numFmtId="4" fontId="2" fillId="2" borderId="1" xfId="0" applyNumberFormat="1" applyFont="1" applyFill="1" applyBorder="1" applyAlignment="1">
      <alignment horizontal="righ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left" vertical="center" wrapText="1"/>
    </xf>
    <xf numFmtId="43" fontId="6" fillId="0" borderId="0" xfId="0" applyNumberFormat="1" applyFont="1" applyBorder="1" applyAlignment="1">
      <alignment horizontal="right" vertical="center" wrapText="1"/>
    </xf>
    <xf numFmtId="4" fontId="4" fillId="3" borderId="3" xfId="0" applyNumberFormat="1" applyFont="1" applyFill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3" fontId="4" fillId="3" borderId="4" xfId="0" applyNumberFormat="1" applyFont="1" applyFill="1" applyBorder="1" applyAlignment="1">
      <alignment horizontal="right" vertical="center" wrapText="1"/>
    </xf>
    <xf numFmtId="43" fontId="6" fillId="0" borderId="7" xfId="0" applyNumberFormat="1" applyFont="1" applyBorder="1" applyAlignment="1">
      <alignment horizontal="right" vertical="center" wrapText="1"/>
    </xf>
    <xf numFmtId="43" fontId="2" fillId="2" borderId="2" xfId="0" applyNumberFormat="1" applyFont="1" applyFill="1" applyBorder="1" applyAlignment="1">
      <alignment horizontal="right" vertical="center" wrapText="1"/>
    </xf>
    <xf numFmtId="43" fontId="8" fillId="3" borderId="1" xfId="0" applyNumberFormat="1" applyFont="1" applyFill="1" applyBorder="1" applyAlignment="1">
      <alignment horizontal="right" vertical="center" wrapText="1"/>
    </xf>
    <xf numFmtId="43" fontId="4" fillId="3" borderId="6" xfId="0" applyNumberFormat="1" applyFont="1" applyFill="1" applyBorder="1" applyAlignment="1">
      <alignment horizontal="right" vertical="center" wrapText="1"/>
    </xf>
    <xf numFmtId="43" fontId="3" fillId="3" borderId="6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6" fillId="0" borderId="1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3" fontId="3" fillId="3" borderId="1" xfId="0" applyNumberFormat="1" applyFont="1" applyFill="1" applyBorder="1" applyAlignment="1">
      <alignment horizontal="right" vertical="center" wrapText="1"/>
    </xf>
    <xf numFmtId="43" fontId="3" fillId="0" borderId="2" xfId="0" applyNumberFormat="1" applyFont="1" applyFill="1" applyBorder="1" applyAlignment="1">
      <alignment horizontal="right"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2" fontId="6" fillId="0" borderId="6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view="pageBreakPreview" zoomScale="80" zoomScaleSheetLayoutView="80" workbookViewId="0" topLeftCell="A52">
      <selection activeCell="A70" sqref="A70"/>
    </sheetView>
  </sheetViews>
  <sheetFormatPr defaultColWidth="9.140625" defaultRowHeight="12.75"/>
  <cols>
    <col min="1" max="1" width="57.7109375" style="42" customWidth="1"/>
    <col min="2" max="5" width="17.8515625" style="0" customWidth="1"/>
    <col min="6" max="16384" width="15.7109375" style="0" customWidth="1"/>
  </cols>
  <sheetData>
    <row r="1" spans="1:5" s="1" customFormat="1" ht="21.75" customHeight="1">
      <c r="A1" s="79" t="s">
        <v>69</v>
      </c>
      <c r="B1" s="79"/>
      <c r="C1" s="79"/>
      <c r="D1" s="79"/>
      <c r="E1" s="79"/>
    </row>
    <row r="2" spans="1:5" s="1" customFormat="1" ht="80.25" customHeight="1">
      <c r="A2" s="79"/>
      <c r="B2" s="79"/>
      <c r="C2" s="79"/>
      <c r="D2" s="79"/>
      <c r="E2" s="79"/>
    </row>
    <row r="3" spans="1:5" s="1" customFormat="1" ht="57.75" customHeight="1">
      <c r="A3" s="83" t="s">
        <v>0</v>
      </c>
      <c r="B3" s="2" t="s">
        <v>1</v>
      </c>
      <c r="C3" s="2" t="s">
        <v>2</v>
      </c>
      <c r="D3" s="85" t="s">
        <v>3</v>
      </c>
      <c r="E3" s="85" t="s">
        <v>4</v>
      </c>
    </row>
    <row r="4" spans="1:5" s="1" customFormat="1" ht="21.75" customHeight="1">
      <c r="A4" s="84"/>
      <c r="B4" s="81" t="s">
        <v>5</v>
      </c>
      <c r="C4" s="82"/>
      <c r="D4" s="86"/>
      <c r="E4" s="86"/>
    </row>
    <row r="5" spans="1:5" s="1" customFormat="1" ht="15.75" customHeight="1">
      <c r="A5" s="3">
        <v>1</v>
      </c>
      <c r="B5" s="2">
        <v>2</v>
      </c>
      <c r="C5" s="2">
        <v>3</v>
      </c>
      <c r="D5" s="2">
        <v>4</v>
      </c>
      <c r="E5" s="2">
        <v>5</v>
      </c>
    </row>
    <row r="6" spans="1:5" s="6" customFormat="1" ht="33" customHeight="1">
      <c r="A6" s="4" t="s">
        <v>6</v>
      </c>
      <c r="B6" s="43">
        <v>68629427</v>
      </c>
      <c r="C6" s="43">
        <v>69194225.47</v>
      </c>
      <c r="D6" s="5">
        <f>(C6/B6)*100</f>
        <v>100.82296836020501</v>
      </c>
      <c r="E6" s="5">
        <v>100</v>
      </c>
    </row>
    <row r="7" spans="1:5" s="9" customFormat="1" ht="21.75" customHeight="1">
      <c r="A7" s="7" t="s">
        <v>7</v>
      </c>
      <c r="B7" s="44">
        <f>SUM(B9:B13)</f>
        <v>13391844</v>
      </c>
      <c r="C7" s="44">
        <f>SUM(C9:C13)</f>
        <v>14280713.720000003</v>
      </c>
      <c r="D7" s="74">
        <f aca="true" t="shared" si="0" ref="D7:D23">(C7/B7)*100</f>
        <v>106.6373960150671</v>
      </c>
      <c r="E7" s="8">
        <f>SUM(E9:E13)</f>
        <v>20.638591765423516</v>
      </c>
    </row>
    <row r="8" spans="1:5" s="1" customFormat="1" ht="21.75" customHeight="1">
      <c r="A8" s="10" t="s">
        <v>8</v>
      </c>
      <c r="B8" s="51"/>
      <c r="C8" s="45"/>
      <c r="D8" s="75"/>
      <c r="E8" s="12"/>
    </row>
    <row r="9" spans="1:5" s="16" customFormat="1" ht="31.5" customHeight="1">
      <c r="A9" s="13" t="s">
        <v>9</v>
      </c>
      <c r="B9" s="47">
        <v>7163366</v>
      </c>
      <c r="C9" s="46">
        <v>7744904</v>
      </c>
      <c r="D9" s="14">
        <f t="shared" si="0"/>
        <v>108.11822263444309</v>
      </c>
      <c r="E9" s="15">
        <f>(C9/C6)*100</f>
        <v>11.192991824668805</v>
      </c>
    </row>
    <row r="10" spans="1:5" s="16" customFormat="1" ht="31.5" customHeight="1">
      <c r="A10" s="17" t="s">
        <v>10</v>
      </c>
      <c r="B10" s="47">
        <v>311000</v>
      </c>
      <c r="C10" s="47">
        <v>351681.37</v>
      </c>
      <c r="D10" s="76">
        <f t="shared" si="0"/>
        <v>113.08082636655949</v>
      </c>
      <c r="E10" s="15">
        <f>(C10/C6)*100</f>
        <v>0.5082524843817722</v>
      </c>
    </row>
    <row r="11" spans="1:5" s="16" customFormat="1" ht="21.75" customHeight="1">
      <c r="A11" s="19" t="s">
        <v>11</v>
      </c>
      <c r="B11" s="48">
        <v>2154457</v>
      </c>
      <c r="C11" s="48">
        <v>2339872</v>
      </c>
      <c r="D11" s="76">
        <f t="shared" si="0"/>
        <v>108.60611281636162</v>
      </c>
      <c r="E11" s="15">
        <f>(C11/C6)*100</f>
        <v>3.3816001033416874</v>
      </c>
    </row>
    <row r="12" spans="1:5" s="16" customFormat="1" ht="21.75" customHeight="1">
      <c r="A12" s="19" t="s">
        <v>12</v>
      </c>
      <c r="B12" s="48">
        <v>2299986</v>
      </c>
      <c r="C12" s="48">
        <v>2323632.81</v>
      </c>
      <c r="D12" s="76">
        <f t="shared" si="0"/>
        <v>101.0281284320861</v>
      </c>
      <c r="E12" s="15">
        <f>(C12/C6)*100</f>
        <v>3.3581311073529387</v>
      </c>
    </row>
    <row r="13" spans="1:5" s="16" customFormat="1" ht="21.75" customHeight="1">
      <c r="A13" s="19" t="s">
        <v>13</v>
      </c>
      <c r="B13" s="48">
        <v>1463035</v>
      </c>
      <c r="C13" s="48">
        <v>1520623.54</v>
      </c>
      <c r="D13" s="76">
        <f t="shared" si="0"/>
        <v>103.93623802574785</v>
      </c>
      <c r="E13" s="15">
        <f>(C13/C6)*100</f>
        <v>2.1976162456783115</v>
      </c>
    </row>
    <row r="14" spans="1:5" s="21" customFormat="1" ht="21.75" customHeight="1">
      <c r="A14" s="7" t="s">
        <v>14</v>
      </c>
      <c r="B14" s="44">
        <f>SUM(B15:B23,B27:B34)</f>
        <v>20742200</v>
      </c>
      <c r="C14" s="44">
        <f>SUM(C15:C23,C27:C34)</f>
        <v>20418128.749999996</v>
      </c>
      <c r="D14" s="74">
        <f t="shared" si="0"/>
        <v>98.43762354041517</v>
      </c>
      <c r="E14" s="8">
        <f>SUM(E15:E23,E27:E34)</f>
        <v>29.508428790567976</v>
      </c>
    </row>
    <row r="15" spans="1:5" s="24" customFormat="1" ht="75.75" customHeight="1">
      <c r="A15" s="22" t="s">
        <v>15</v>
      </c>
      <c r="B15" s="49">
        <v>5942411</v>
      </c>
      <c r="C15" s="49">
        <v>5916615.71</v>
      </c>
      <c r="D15" s="76">
        <f t="shared" si="0"/>
        <v>99.56591205152252</v>
      </c>
      <c r="E15" s="23">
        <f>(C15/69194225.47)*100</f>
        <v>8.550736235302208</v>
      </c>
    </row>
    <row r="16" spans="1:5" s="24" customFormat="1" ht="75.75" customHeight="1">
      <c r="A16" s="22" t="s">
        <v>16</v>
      </c>
      <c r="B16" s="49">
        <v>49000</v>
      </c>
      <c r="C16" s="49">
        <v>47150</v>
      </c>
      <c r="D16" s="76">
        <f t="shared" si="0"/>
        <v>96.22448979591837</v>
      </c>
      <c r="E16" s="23">
        <f aca="true" t="shared" si="1" ref="E16:E23">(C16/69194225.47)*100</f>
        <v>0.06814152435370847</v>
      </c>
    </row>
    <row r="17" spans="1:5" s="24" customFormat="1" ht="41.25" customHeight="1">
      <c r="A17" s="25" t="s">
        <v>17</v>
      </c>
      <c r="B17" s="49">
        <v>10338632</v>
      </c>
      <c r="C17" s="49">
        <v>10324298.44</v>
      </c>
      <c r="D17" s="76">
        <f t="shared" si="0"/>
        <v>99.86135922044618</v>
      </c>
      <c r="E17" s="23">
        <f t="shared" si="1"/>
        <v>14.920751507618544</v>
      </c>
    </row>
    <row r="18" spans="1:5" s="24" customFormat="1" ht="75.75" customHeight="1">
      <c r="A18" s="25" t="s">
        <v>18</v>
      </c>
      <c r="B18" s="49">
        <v>1199000</v>
      </c>
      <c r="C18" s="49">
        <v>1198779.24</v>
      </c>
      <c r="D18" s="76">
        <f t="shared" si="0"/>
        <v>99.98158798999167</v>
      </c>
      <c r="E18" s="23">
        <f t="shared" si="1"/>
        <v>1.7324845127715829</v>
      </c>
    </row>
    <row r="19" spans="1:5" s="24" customFormat="1" ht="103.5" customHeight="1">
      <c r="A19" s="25" t="s">
        <v>58</v>
      </c>
      <c r="B19" s="50">
        <v>277003</v>
      </c>
      <c r="C19" s="50">
        <v>0</v>
      </c>
      <c r="D19" s="76">
        <f t="shared" si="0"/>
        <v>0</v>
      </c>
      <c r="E19" s="23">
        <f t="shared" si="1"/>
        <v>0</v>
      </c>
    </row>
    <row r="20" spans="1:5" s="24" customFormat="1" ht="74.25" customHeight="1">
      <c r="A20" s="25" t="s">
        <v>59</v>
      </c>
      <c r="B20" s="50">
        <v>271800</v>
      </c>
      <c r="C20" s="50">
        <v>271800</v>
      </c>
      <c r="D20" s="76">
        <f t="shared" si="0"/>
        <v>100</v>
      </c>
      <c r="E20" s="23">
        <f t="shared" si="1"/>
        <v>0.39280734505488785</v>
      </c>
    </row>
    <row r="21" spans="1:5" s="24" customFormat="1" ht="58.5" customHeight="1">
      <c r="A21" s="25" t="s">
        <v>60</v>
      </c>
      <c r="B21" s="49">
        <v>281510</v>
      </c>
      <c r="C21" s="49">
        <v>281510</v>
      </c>
      <c r="D21" s="76">
        <f t="shared" si="0"/>
        <v>100</v>
      </c>
      <c r="E21" s="23">
        <f t="shared" si="1"/>
        <v>0.406840307970572</v>
      </c>
    </row>
    <row r="22" spans="1:5" s="24" customFormat="1" ht="62.25" customHeight="1">
      <c r="A22" s="25" t="s">
        <v>61</v>
      </c>
      <c r="B22" s="49">
        <v>1056929</v>
      </c>
      <c r="C22" s="49">
        <v>1053145.15</v>
      </c>
      <c r="D22" s="76">
        <f t="shared" si="0"/>
        <v>99.64199581996519</v>
      </c>
      <c r="E22" s="23">
        <f>(C22/69194225.47)*100</f>
        <v>1.5220130622845167</v>
      </c>
    </row>
    <row r="23" spans="1:5" s="24" customFormat="1" ht="134.25" customHeight="1">
      <c r="A23" s="25" t="s">
        <v>70</v>
      </c>
      <c r="B23" s="49">
        <v>500771</v>
      </c>
      <c r="C23" s="49">
        <v>500038.17</v>
      </c>
      <c r="D23" s="76">
        <f t="shared" si="0"/>
        <v>99.8536596568092</v>
      </c>
      <c r="E23" s="23">
        <f t="shared" si="1"/>
        <v>0.7226588152457861</v>
      </c>
    </row>
    <row r="24" spans="1:5" s="1" customFormat="1" ht="57.75" customHeight="1">
      <c r="A24" s="83" t="s">
        <v>0</v>
      </c>
      <c r="B24" s="2" t="s">
        <v>1</v>
      </c>
      <c r="C24" s="2" t="s">
        <v>2</v>
      </c>
      <c r="D24" s="85" t="s">
        <v>3</v>
      </c>
      <c r="E24" s="85" t="s">
        <v>4</v>
      </c>
    </row>
    <row r="25" spans="1:5" s="1" customFormat="1" ht="21.75" customHeight="1">
      <c r="A25" s="84"/>
      <c r="B25" s="81" t="s">
        <v>5</v>
      </c>
      <c r="C25" s="82"/>
      <c r="D25" s="86"/>
      <c r="E25" s="86"/>
    </row>
    <row r="26" spans="1:5" s="1" customFormat="1" ht="15.75" customHeight="1">
      <c r="A26" s="3">
        <v>1</v>
      </c>
      <c r="B26" s="2">
        <v>2</v>
      </c>
      <c r="C26" s="2">
        <v>3</v>
      </c>
      <c r="D26" s="2">
        <v>4</v>
      </c>
      <c r="E26" s="2">
        <v>5</v>
      </c>
    </row>
    <row r="27" spans="1:5" s="24" customFormat="1" ht="139.5" customHeight="1">
      <c r="A27" s="25" t="s">
        <v>63</v>
      </c>
      <c r="B27" s="49">
        <v>226138</v>
      </c>
      <c r="C27" s="49">
        <v>225794.06</v>
      </c>
      <c r="D27" s="76">
        <f>(C27/B27)*100</f>
        <v>99.84790703022048</v>
      </c>
      <c r="E27" s="23">
        <f aca="true" t="shared" si="2" ref="E27:E34">(C27/69194225.47)*100</f>
        <v>0.32631922456866835</v>
      </c>
    </row>
    <row r="28" spans="1:5" s="71" customFormat="1" ht="72.75" customHeight="1">
      <c r="A28" s="72" t="s">
        <v>62</v>
      </c>
      <c r="B28" s="49">
        <v>25000</v>
      </c>
      <c r="C28" s="49">
        <v>25000</v>
      </c>
      <c r="D28" s="20">
        <f aca="true" t="shared" si="3" ref="D28:D34">(C28/B28)*100</f>
        <v>100</v>
      </c>
      <c r="E28" s="23">
        <f t="shared" si="2"/>
        <v>0.03613018258415083</v>
      </c>
    </row>
    <row r="29" spans="1:5" s="24" customFormat="1" ht="62.25" customHeight="1">
      <c r="A29" s="25" t="s">
        <v>64</v>
      </c>
      <c r="B29" s="49">
        <v>17195</v>
      </c>
      <c r="C29" s="49">
        <v>17195</v>
      </c>
      <c r="D29" s="20">
        <f t="shared" si="3"/>
        <v>100</v>
      </c>
      <c r="E29" s="23">
        <f t="shared" si="2"/>
        <v>0.02485033958137894</v>
      </c>
    </row>
    <row r="30" spans="1:5" s="24" customFormat="1" ht="119.25" customHeight="1">
      <c r="A30" s="25" t="s">
        <v>65</v>
      </c>
      <c r="B30" s="49">
        <v>78206</v>
      </c>
      <c r="C30" s="49">
        <v>78198.39</v>
      </c>
      <c r="D30" s="20">
        <f t="shared" si="3"/>
        <v>99.99026928880137</v>
      </c>
      <c r="E30" s="23">
        <f t="shared" si="2"/>
        <v>0.11301288433946538</v>
      </c>
    </row>
    <row r="31" spans="1:5" s="24" customFormat="1" ht="90" customHeight="1">
      <c r="A31" s="25" t="s">
        <v>66</v>
      </c>
      <c r="B31" s="49">
        <v>6300</v>
      </c>
      <c r="C31" s="49">
        <v>6300</v>
      </c>
      <c r="D31" s="20">
        <f t="shared" si="3"/>
        <v>100</v>
      </c>
      <c r="E31" s="23">
        <f t="shared" si="2"/>
        <v>0.00910480601120601</v>
      </c>
    </row>
    <row r="32" spans="1:5" s="24" customFormat="1" ht="83.25" customHeight="1">
      <c r="A32" s="25" t="s">
        <v>71</v>
      </c>
      <c r="B32" s="49">
        <v>3854</v>
      </c>
      <c r="C32" s="49">
        <v>3853.79</v>
      </c>
      <c r="D32" s="20">
        <f t="shared" si="3"/>
        <v>99.99455111572392</v>
      </c>
      <c r="E32" s="23">
        <f t="shared" si="2"/>
        <v>0.005569525453638985</v>
      </c>
    </row>
    <row r="33" spans="1:5" s="24" customFormat="1" ht="77.25" customHeight="1">
      <c r="A33" s="25" t="s">
        <v>67</v>
      </c>
      <c r="B33" s="49">
        <v>254699</v>
      </c>
      <c r="C33" s="49">
        <v>254698.8</v>
      </c>
      <c r="D33" s="20">
        <v>99.99</v>
      </c>
      <c r="E33" s="23">
        <f t="shared" si="2"/>
        <v>0.36809256591856465</v>
      </c>
    </row>
    <row r="34" spans="1:5" s="24" customFormat="1" ht="97.5" customHeight="1">
      <c r="A34" s="25" t="s">
        <v>68</v>
      </c>
      <c r="B34" s="49">
        <v>213752</v>
      </c>
      <c r="C34" s="49">
        <v>213752</v>
      </c>
      <c r="D34" s="20">
        <f t="shared" si="3"/>
        <v>100</v>
      </c>
      <c r="E34" s="23">
        <f t="shared" si="2"/>
        <v>0.30891595150909634</v>
      </c>
    </row>
    <row r="35" spans="1:5" s="21" customFormat="1" ht="21.75" customHeight="1">
      <c r="A35" s="7" t="s">
        <v>19</v>
      </c>
      <c r="B35" s="44">
        <f>SUM(B37:B39)</f>
        <v>34495383</v>
      </c>
      <c r="C35" s="44">
        <f>SUM(C37:C39)</f>
        <v>34495383</v>
      </c>
      <c r="D35" s="31">
        <v>100</v>
      </c>
      <c r="E35" s="8">
        <f>SUM(E37:E39)</f>
        <v>49.85297944400851</v>
      </c>
    </row>
    <row r="36" spans="1:5" s="24" customFormat="1" ht="16.5" customHeight="1">
      <c r="A36" s="22" t="s">
        <v>8</v>
      </c>
      <c r="B36" s="57"/>
      <c r="C36" s="51"/>
      <c r="D36" s="27"/>
      <c r="E36" s="27"/>
    </row>
    <row r="37" spans="1:5" s="24" customFormat="1" ht="21.75" customHeight="1">
      <c r="A37" s="28" t="s">
        <v>20</v>
      </c>
      <c r="B37" s="58">
        <v>30183426</v>
      </c>
      <c r="C37" s="50">
        <v>30183426</v>
      </c>
      <c r="D37" s="26">
        <f>(C37/B37)*100</f>
        <v>100</v>
      </c>
      <c r="E37" s="26">
        <f>(C37/69194225.47)*100</f>
        <v>43.62130769580822</v>
      </c>
    </row>
    <row r="38" spans="1:5" s="24" customFormat="1" ht="21.75" customHeight="1">
      <c r="A38" s="28" t="s">
        <v>21</v>
      </c>
      <c r="B38" s="50">
        <v>3331835</v>
      </c>
      <c r="C38" s="50">
        <v>3331835</v>
      </c>
      <c r="D38" s="26">
        <f>(C38/B38)*100</f>
        <v>100</v>
      </c>
      <c r="E38" s="26">
        <f>(C38/69194225.47)*100</f>
        <v>4.815192275610568</v>
      </c>
    </row>
    <row r="39" spans="1:5" s="24" customFormat="1" ht="21.75" customHeight="1">
      <c r="A39" s="25" t="s">
        <v>22</v>
      </c>
      <c r="B39" s="49">
        <v>980122</v>
      </c>
      <c r="C39" s="49">
        <v>980122</v>
      </c>
      <c r="D39" s="26">
        <f>(C39/B39)*100</f>
        <v>100</v>
      </c>
      <c r="E39" s="26">
        <f>(C39/69194225.47)*100</f>
        <v>1.4164794725897232</v>
      </c>
    </row>
    <row r="40" spans="1:5" s="29" customFormat="1" ht="33" customHeight="1">
      <c r="A40" s="4" t="s">
        <v>23</v>
      </c>
      <c r="B40" s="43">
        <f>SUM(B44,B41)</f>
        <v>73247008</v>
      </c>
      <c r="C40" s="43">
        <f>SUM(C44,C41)</f>
        <v>72681197</v>
      </c>
      <c r="D40" s="67">
        <f>(C40/B40)*100</f>
        <v>99.22753022212184</v>
      </c>
      <c r="E40" s="5">
        <v>100</v>
      </c>
    </row>
    <row r="41" spans="1:5" s="21" customFormat="1" ht="21.75" customHeight="1">
      <c r="A41" s="7" t="s">
        <v>24</v>
      </c>
      <c r="B41" s="44">
        <v>5315458</v>
      </c>
      <c r="C41" s="63">
        <v>5305732.18</v>
      </c>
      <c r="D41" s="31">
        <f>(C41/B41)*100</f>
        <v>99.81702762019754</v>
      </c>
      <c r="E41" s="65">
        <f>(C41/72681197)*100</f>
        <v>7.300006602808152</v>
      </c>
    </row>
    <row r="42" spans="1:5" s="24" customFormat="1" ht="21.75" customHeight="1">
      <c r="A42" s="22" t="s">
        <v>25</v>
      </c>
      <c r="B42" s="51"/>
      <c r="C42" s="45"/>
      <c r="D42" s="38"/>
      <c r="E42" s="12"/>
    </row>
    <row r="43" spans="1:5" s="24" customFormat="1" ht="21.75" customHeight="1">
      <c r="A43" s="28" t="s">
        <v>26</v>
      </c>
      <c r="B43" s="50">
        <v>203000</v>
      </c>
      <c r="C43" s="64">
        <v>196440.95</v>
      </c>
      <c r="D43" s="14">
        <f>(C43/B43)*100</f>
        <v>96.76894088669951</v>
      </c>
      <c r="E43" s="66">
        <f>(C43/72681197)*100</f>
        <v>0.2702775382194105</v>
      </c>
    </row>
    <row r="44" spans="1:5" s="21" customFormat="1" ht="21.75" customHeight="1">
      <c r="A44" s="30" t="s">
        <v>27</v>
      </c>
      <c r="B44" s="52">
        <f>SUM(B46,B47,B51,B52)</f>
        <v>67931550</v>
      </c>
      <c r="C44" s="52">
        <f>SUM(C46,C47,C51,C52)</f>
        <v>67375464.82000001</v>
      </c>
      <c r="D44" s="69">
        <f>(C44/B44)*100</f>
        <v>99.18140366295191</v>
      </c>
      <c r="E44" s="31">
        <v>92.7</v>
      </c>
    </row>
    <row r="45" spans="1:5" s="24" customFormat="1" ht="21.75" customHeight="1">
      <c r="A45" s="22" t="s">
        <v>25</v>
      </c>
      <c r="B45" s="51"/>
      <c r="C45" s="51"/>
      <c r="D45" s="27"/>
      <c r="E45" s="27"/>
    </row>
    <row r="46" spans="1:5" s="24" customFormat="1" ht="21.75" customHeight="1">
      <c r="A46" s="28" t="s">
        <v>28</v>
      </c>
      <c r="B46" s="50">
        <v>36233865</v>
      </c>
      <c r="C46" s="50">
        <v>36147246.93</v>
      </c>
      <c r="D46" s="26">
        <f>(C46/B46)*100</f>
        <v>99.76094719677296</v>
      </c>
      <c r="E46" s="26">
        <f>(C46/72681197)*100</f>
        <v>49.73397305220496</v>
      </c>
    </row>
    <row r="47" spans="1:5" s="24" customFormat="1" ht="21.75" customHeight="1">
      <c r="A47" s="25" t="s">
        <v>29</v>
      </c>
      <c r="B47" s="49">
        <v>11453563</v>
      </c>
      <c r="C47" s="49">
        <v>11440777.92</v>
      </c>
      <c r="D47" s="26">
        <f>(C47/B47)*100</f>
        <v>99.88837464813352</v>
      </c>
      <c r="E47" s="26">
        <f>(C47/72681197)*100</f>
        <v>15.741042239576764</v>
      </c>
    </row>
    <row r="48" spans="1:5" s="1" customFormat="1" ht="57.75" customHeight="1">
      <c r="A48" s="83" t="s">
        <v>0</v>
      </c>
      <c r="B48" s="2" t="s">
        <v>1</v>
      </c>
      <c r="C48" s="2" t="s">
        <v>2</v>
      </c>
      <c r="D48" s="85" t="s">
        <v>3</v>
      </c>
      <c r="E48" s="85" t="s">
        <v>4</v>
      </c>
    </row>
    <row r="49" spans="1:5" s="1" customFormat="1" ht="21.75" customHeight="1">
      <c r="A49" s="84"/>
      <c r="B49" s="81" t="s">
        <v>5</v>
      </c>
      <c r="C49" s="82"/>
      <c r="D49" s="86"/>
      <c r="E49" s="86"/>
    </row>
    <row r="50" spans="1:5" s="1" customFormat="1" ht="15.75" customHeight="1">
      <c r="A50" s="3">
        <v>1</v>
      </c>
      <c r="B50" s="2">
        <v>2</v>
      </c>
      <c r="C50" s="2">
        <v>3</v>
      </c>
      <c r="D50" s="2">
        <v>4</v>
      </c>
      <c r="E50" s="2">
        <v>5</v>
      </c>
    </row>
    <row r="51" spans="1:5" s="1" customFormat="1" ht="15.75" customHeight="1">
      <c r="A51" s="72" t="s">
        <v>30</v>
      </c>
      <c r="B51" s="48">
        <v>600000</v>
      </c>
      <c r="C51" s="48">
        <v>349385.35</v>
      </c>
      <c r="D51" s="77">
        <f>(C51/B51)*100</f>
        <v>58.230891666666665</v>
      </c>
      <c r="E51" s="78">
        <v>0.48</v>
      </c>
    </row>
    <row r="52" spans="1:5" s="24" customFormat="1" ht="21.75" customHeight="1">
      <c r="A52" s="25" t="s">
        <v>73</v>
      </c>
      <c r="B52" s="49">
        <v>19644122</v>
      </c>
      <c r="C52" s="49">
        <v>19438054.62</v>
      </c>
      <c r="D52" s="26">
        <f>(C52/B52)*100</f>
        <v>98.95099724996618</v>
      </c>
      <c r="E52" s="26">
        <f>(C52/72681197)*100</f>
        <v>26.744268699922486</v>
      </c>
    </row>
    <row r="53" spans="1:5" s="34" customFormat="1" ht="32.25" customHeight="1">
      <c r="A53" s="32" t="s">
        <v>33</v>
      </c>
      <c r="B53" s="53">
        <v>-4617581</v>
      </c>
      <c r="C53" s="53">
        <v>-3486971.53</v>
      </c>
      <c r="D53" s="33" t="s">
        <v>72</v>
      </c>
      <c r="E53" s="33" t="s">
        <v>72</v>
      </c>
    </row>
    <row r="54" spans="1:5" s="34" customFormat="1" ht="33" customHeight="1">
      <c r="A54" s="32" t="s">
        <v>34</v>
      </c>
      <c r="B54" s="53">
        <v>4617581</v>
      </c>
      <c r="C54" s="53">
        <v>5371642.04</v>
      </c>
      <c r="D54" s="33" t="s">
        <v>72</v>
      </c>
      <c r="E54" s="33" t="s">
        <v>72</v>
      </c>
    </row>
    <row r="55" spans="1:5" s="34" customFormat="1" ht="33" customHeight="1">
      <c r="A55" s="35" t="s">
        <v>35</v>
      </c>
      <c r="B55" s="54">
        <v>12319367</v>
      </c>
      <c r="C55" s="54">
        <v>13073427.45</v>
      </c>
      <c r="D55" s="36">
        <f>(C55/B55)*100</f>
        <v>106.12093502856112</v>
      </c>
      <c r="E55" s="36">
        <v>100</v>
      </c>
    </row>
    <row r="56" spans="1:5" s="24" customFormat="1" ht="21.75" customHeight="1">
      <c r="A56" s="22" t="s">
        <v>8</v>
      </c>
      <c r="B56" s="59"/>
      <c r="C56" s="45"/>
      <c r="D56" s="27"/>
      <c r="E56" s="27"/>
    </row>
    <row r="57" spans="1:5" s="24" customFormat="1" ht="21.75" customHeight="1">
      <c r="A57" s="28" t="s">
        <v>36</v>
      </c>
      <c r="B57" s="73">
        <v>12076967</v>
      </c>
      <c r="C57" s="64">
        <v>12076967</v>
      </c>
      <c r="D57" s="26">
        <f>(C57/B57)*100</f>
        <v>100</v>
      </c>
      <c r="E57" s="26">
        <f>(C57/13073427.45)*100</f>
        <v>92.37797085874371</v>
      </c>
    </row>
    <row r="58" spans="1:5" s="24" customFormat="1" ht="21.75" customHeight="1">
      <c r="A58" s="22" t="s">
        <v>37</v>
      </c>
      <c r="B58" s="51">
        <v>242400</v>
      </c>
      <c r="C58" s="51">
        <v>996460.45</v>
      </c>
      <c r="D58" s="27">
        <f>(C58/B58)*100</f>
        <v>411.08104372937294</v>
      </c>
      <c r="E58" s="27">
        <f>(C58/13073427.45)*100</f>
        <v>7.622029141256297</v>
      </c>
    </row>
    <row r="59" spans="1:5" s="24" customFormat="1" ht="21.75" customHeight="1">
      <c r="A59" s="37" t="s">
        <v>38</v>
      </c>
      <c r="B59" s="55"/>
      <c r="C59" s="55"/>
      <c r="D59" s="38"/>
      <c r="E59" s="38"/>
    </row>
    <row r="60" spans="1:5" s="24" customFormat="1" ht="21.75" customHeight="1">
      <c r="A60" s="28" t="s">
        <v>39</v>
      </c>
      <c r="B60" s="50">
        <v>242400</v>
      </c>
      <c r="C60" s="50">
        <v>242400</v>
      </c>
      <c r="D60" s="26">
        <f>(C60/B60)*100</f>
        <v>100</v>
      </c>
      <c r="E60" s="26">
        <f>(C60/13073427.45)*100</f>
        <v>1.8541426946152522</v>
      </c>
    </row>
    <row r="61" spans="1:5" s="34" customFormat="1" ht="33" customHeight="1">
      <c r="A61" s="39" t="s">
        <v>40</v>
      </c>
      <c r="B61" s="56">
        <v>7701786</v>
      </c>
      <c r="C61" s="56">
        <v>7701785.41</v>
      </c>
      <c r="D61" s="40">
        <v>99.99</v>
      </c>
      <c r="E61" s="40">
        <v>100</v>
      </c>
    </row>
    <row r="62" spans="1:5" s="24" customFormat="1" ht="21.75" customHeight="1">
      <c r="A62" s="22" t="s">
        <v>8</v>
      </c>
      <c r="B62" s="51"/>
      <c r="C62" s="51"/>
      <c r="D62" s="27"/>
      <c r="E62" s="27"/>
    </row>
    <row r="63" spans="1:5" s="24" customFormat="1" ht="21.75" customHeight="1">
      <c r="A63" s="28" t="s">
        <v>41</v>
      </c>
      <c r="B63" s="50">
        <v>7701786</v>
      </c>
      <c r="C63" s="50">
        <v>7701785.41</v>
      </c>
      <c r="D63" s="26">
        <v>99.99</v>
      </c>
      <c r="E63" s="26">
        <v>100</v>
      </c>
    </row>
    <row r="64" spans="1:5" s="24" customFormat="1" ht="21.75" customHeight="1">
      <c r="A64" s="41"/>
      <c r="B64" s="60"/>
      <c r="C64" s="60"/>
      <c r="D64" s="62"/>
      <c r="E64" s="62"/>
    </row>
    <row r="65" spans="1:5" s="24" customFormat="1" ht="33" customHeight="1">
      <c r="A65" s="80" t="s">
        <v>74</v>
      </c>
      <c r="B65" s="80"/>
      <c r="C65" s="80"/>
      <c r="D65" s="80"/>
      <c r="E65" s="80"/>
    </row>
    <row r="66" spans="1:5" s="24" customFormat="1" ht="20.25" customHeight="1">
      <c r="A66" s="61"/>
      <c r="B66" s="61"/>
      <c r="C66" s="61"/>
      <c r="D66" s="61"/>
      <c r="E66" s="61"/>
    </row>
    <row r="67" spans="1:5" s="24" customFormat="1" ht="15" customHeight="1">
      <c r="A67" s="61" t="s">
        <v>47</v>
      </c>
      <c r="B67" s="61"/>
      <c r="C67" s="61"/>
      <c r="D67" s="61"/>
      <c r="E67" s="61"/>
    </row>
    <row r="68" spans="1:5" s="24" customFormat="1" ht="15" customHeight="1">
      <c r="A68" s="61" t="s">
        <v>48</v>
      </c>
      <c r="B68" s="61"/>
      <c r="C68" s="61"/>
      <c r="D68" s="61"/>
      <c r="E68" s="61"/>
    </row>
    <row r="69" spans="1:5" s="24" customFormat="1" ht="15" customHeight="1">
      <c r="A69" s="61" t="s">
        <v>49</v>
      </c>
      <c r="B69" s="61"/>
      <c r="C69" s="61"/>
      <c r="D69" s="61"/>
      <c r="E69" s="61"/>
    </row>
    <row r="70" s="24" customFormat="1" ht="33" customHeight="1"/>
  </sheetData>
  <mergeCells count="14">
    <mergeCell ref="A48:A49"/>
    <mergeCell ref="D48:D49"/>
    <mergeCell ref="E48:E49"/>
    <mergeCell ref="B49:C49"/>
    <mergeCell ref="A1:E2"/>
    <mergeCell ref="A65:E65"/>
    <mergeCell ref="B4:C4"/>
    <mergeCell ref="A3:A4"/>
    <mergeCell ref="E3:E4"/>
    <mergeCell ref="D3:D4"/>
    <mergeCell ref="A24:A25"/>
    <mergeCell ref="D24:D25"/>
    <mergeCell ref="E24:E25"/>
    <mergeCell ref="B25:C25"/>
  </mergeCells>
  <printOptions/>
  <pageMargins left="0.7874015748031497" right="0.7874015748031497" top="0.54" bottom="0.984251968503937" header="0" footer="0.5118110236220472"/>
  <pageSetup horizontalDpi="300" verticalDpi="300" orientation="portrait" paperSize="9" scale="66" r:id="rId1"/>
  <headerFooter alignWithMargins="0">
    <oddFooter>&amp;C&amp;P</oddFooter>
  </headerFooter>
  <rowBreaks count="2" manualBreakCount="2">
    <brk id="23" max="4" man="1"/>
    <brk id="4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68"/>
  <sheetViews>
    <sheetView view="pageBreakPreview" zoomScale="60" workbookViewId="0" topLeftCell="A34">
      <selection activeCell="A64" sqref="A64:E64"/>
    </sheetView>
  </sheetViews>
  <sheetFormatPr defaultColWidth="9.140625" defaultRowHeight="12.75"/>
  <cols>
    <col min="1" max="1" width="57.7109375" style="42" customWidth="1"/>
    <col min="2" max="5" width="17.8515625" style="0" customWidth="1"/>
    <col min="6" max="16384" width="15.7109375" style="0" customWidth="1"/>
  </cols>
  <sheetData>
    <row r="1" spans="1:5" s="1" customFormat="1" ht="21.75" customHeight="1">
      <c r="A1" s="79" t="s">
        <v>57</v>
      </c>
      <c r="B1" s="79"/>
      <c r="C1" s="79"/>
      <c r="D1" s="79"/>
      <c r="E1" s="79"/>
    </row>
    <row r="2" spans="1:5" s="1" customFormat="1" ht="80.25" customHeight="1">
      <c r="A2" s="79"/>
      <c r="B2" s="79"/>
      <c r="C2" s="79"/>
      <c r="D2" s="79"/>
      <c r="E2" s="79"/>
    </row>
    <row r="3" spans="1:5" s="1" customFormat="1" ht="57.75" customHeight="1">
      <c r="A3" s="83" t="s">
        <v>0</v>
      </c>
      <c r="B3" s="2" t="s">
        <v>1</v>
      </c>
      <c r="C3" s="2" t="s">
        <v>2</v>
      </c>
      <c r="D3" s="85" t="s">
        <v>3</v>
      </c>
      <c r="E3" s="85" t="s">
        <v>4</v>
      </c>
    </row>
    <row r="4" spans="1:5" s="1" customFormat="1" ht="21.75" customHeight="1">
      <c r="A4" s="84"/>
      <c r="B4" s="81" t="s">
        <v>5</v>
      </c>
      <c r="C4" s="82"/>
      <c r="D4" s="86"/>
      <c r="E4" s="86"/>
    </row>
    <row r="5" spans="1:5" s="1" customFormat="1" ht="15.75" customHeight="1">
      <c r="A5" s="3">
        <v>1</v>
      </c>
      <c r="B5" s="2">
        <v>2</v>
      </c>
      <c r="C5" s="2">
        <v>3</v>
      </c>
      <c r="D5" s="2">
        <v>4</v>
      </c>
      <c r="E5" s="2">
        <v>5</v>
      </c>
    </row>
    <row r="6" spans="1:5" s="6" customFormat="1" ht="33" customHeight="1">
      <c r="A6" s="4" t="s">
        <v>6</v>
      </c>
      <c r="B6" s="43">
        <f>SUM(B7,B14,B33)</f>
        <v>66842907</v>
      </c>
      <c r="C6" s="43">
        <f>SUM(C7,C14,C33)</f>
        <v>53931968.370000005</v>
      </c>
      <c r="D6" s="5">
        <v>80.68</v>
      </c>
      <c r="E6" s="5">
        <f>SUM(E7,E14,E33)</f>
        <v>100</v>
      </c>
    </row>
    <row r="7" spans="1:5" s="9" customFormat="1" ht="21.75" customHeight="1">
      <c r="A7" s="7" t="s">
        <v>7</v>
      </c>
      <c r="B7" s="44">
        <f>SUM(B9:B13)</f>
        <v>13163795</v>
      </c>
      <c r="C7" s="44">
        <f>SUM(C9:C13)</f>
        <v>10195254.33</v>
      </c>
      <c r="D7" s="74">
        <v>77.45</v>
      </c>
      <c r="E7" s="8">
        <f>SUM(E9:E13)</f>
        <v>18.9</v>
      </c>
    </row>
    <row r="8" spans="1:5" s="1" customFormat="1" ht="21.75" customHeight="1">
      <c r="A8" s="10" t="s">
        <v>8</v>
      </c>
      <c r="B8" s="51"/>
      <c r="C8" s="45"/>
      <c r="D8" s="11"/>
      <c r="E8" s="12"/>
    </row>
    <row r="9" spans="1:5" s="16" customFormat="1" ht="31.5" customHeight="1">
      <c r="A9" s="13" t="s">
        <v>9</v>
      </c>
      <c r="B9" s="47">
        <v>7163366</v>
      </c>
      <c r="C9" s="46">
        <v>5394480</v>
      </c>
      <c r="D9" s="14">
        <v>75.31</v>
      </c>
      <c r="E9" s="15">
        <v>10</v>
      </c>
    </row>
    <row r="10" spans="1:5" s="16" customFormat="1" ht="31.5" customHeight="1">
      <c r="A10" s="17" t="s">
        <v>10</v>
      </c>
      <c r="B10" s="47">
        <v>276000</v>
      </c>
      <c r="C10" s="47">
        <v>236896.77</v>
      </c>
      <c r="D10" s="14">
        <v>85.83</v>
      </c>
      <c r="E10" s="18">
        <v>0.44</v>
      </c>
    </row>
    <row r="11" spans="1:5" s="16" customFormat="1" ht="21.75" customHeight="1">
      <c r="A11" s="19" t="s">
        <v>11</v>
      </c>
      <c r="B11" s="48">
        <v>2154457</v>
      </c>
      <c r="C11" s="48">
        <v>1741120.5</v>
      </c>
      <c r="D11" s="14">
        <v>80.81</v>
      </c>
      <c r="E11" s="20">
        <v>3.23</v>
      </c>
    </row>
    <row r="12" spans="1:5" s="16" customFormat="1" ht="21.75" customHeight="1">
      <c r="A12" s="19" t="s">
        <v>12</v>
      </c>
      <c r="B12" s="48">
        <v>2291530</v>
      </c>
      <c r="C12" s="48">
        <v>1683300.99</v>
      </c>
      <c r="D12" s="14">
        <v>73.46</v>
      </c>
      <c r="E12" s="20">
        <v>3.12</v>
      </c>
    </row>
    <row r="13" spans="1:5" s="16" customFormat="1" ht="21.75" customHeight="1">
      <c r="A13" s="19" t="s">
        <v>13</v>
      </c>
      <c r="B13" s="48">
        <v>1278442</v>
      </c>
      <c r="C13" s="48">
        <v>1139456.07</v>
      </c>
      <c r="D13" s="14">
        <v>89.13</v>
      </c>
      <c r="E13" s="20">
        <v>2.11</v>
      </c>
    </row>
    <row r="14" spans="1:5" s="21" customFormat="1" ht="21.75" customHeight="1">
      <c r="A14" s="7" t="s">
        <v>14</v>
      </c>
      <c r="B14" s="44">
        <f>SUM(B15:B23,B27:B32)</f>
        <v>19214380</v>
      </c>
      <c r="C14" s="44">
        <f>SUM(C15:C23,C27:C32)</f>
        <v>14986554.040000001</v>
      </c>
      <c r="D14" s="70">
        <v>78</v>
      </c>
      <c r="E14" s="8">
        <f>SUM(E15:E23,E27:E32)</f>
        <v>27.790000000000006</v>
      </c>
    </row>
    <row r="15" spans="1:5" s="24" customFormat="1" ht="54.75" customHeight="1">
      <c r="A15" s="22" t="s">
        <v>15</v>
      </c>
      <c r="B15" s="49">
        <v>6212157</v>
      </c>
      <c r="C15" s="49">
        <v>4664964</v>
      </c>
      <c r="D15" s="23">
        <v>75.09</v>
      </c>
      <c r="E15" s="23">
        <v>8.65</v>
      </c>
    </row>
    <row r="16" spans="1:5" s="24" customFormat="1" ht="55.5" customHeight="1">
      <c r="A16" s="22" t="s">
        <v>16</v>
      </c>
      <c r="B16" s="49">
        <v>9000</v>
      </c>
      <c r="C16" s="49">
        <v>9000</v>
      </c>
      <c r="D16" s="23">
        <v>100</v>
      </c>
      <c r="E16" s="23">
        <v>0.02</v>
      </c>
    </row>
    <row r="17" spans="1:5" s="24" customFormat="1" ht="33.75" customHeight="1">
      <c r="A17" s="25" t="s">
        <v>17</v>
      </c>
      <c r="B17" s="49">
        <v>8912800</v>
      </c>
      <c r="C17" s="49">
        <v>6717347</v>
      </c>
      <c r="D17" s="23">
        <v>75.37</v>
      </c>
      <c r="E17" s="23">
        <v>12.46</v>
      </c>
    </row>
    <row r="18" spans="1:5" s="24" customFormat="1" ht="63.75" customHeight="1">
      <c r="A18" s="25" t="s">
        <v>18</v>
      </c>
      <c r="B18" s="49">
        <v>1199000</v>
      </c>
      <c r="C18" s="49">
        <v>1190216</v>
      </c>
      <c r="D18" s="23">
        <v>99.27</v>
      </c>
      <c r="E18" s="23">
        <v>2.21</v>
      </c>
    </row>
    <row r="19" spans="1:5" s="24" customFormat="1" ht="54.75" customHeight="1">
      <c r="A19" s="25" t="s">
        <v>42</v>
      </c>
      <c r="B19" s="50">
        <v>271800</v>
      </c>
      <c r="C19" s="50">
        <v>271800</v>
      </c>
      <c r="D19" s="23">
        <v>100</v>
      </c>
      <c r="E19" s="26">
        <v>0.5</v>
      </c>
    </row>
    <row r="20" spans="1:5" s="24" customFormat="1" ht="55.5" customHeight="1">
      <c r="A20" s="25" t="s">
        <v>43</v>
      </c>
      <c r="B20" s="49">
        <v>281510</v>
      </c>
      <c r="C20" s="49">
        <v>213290</v>
      </c>
      <c r="D20" s="23">
        <v>75.77</v>
      </c>
      <c r="E20" s="23">
        <v>0.4</v>
      </c>
    </row>
    <row r="21" spans="1:5" s="24" customFormat="1" ht="54.75" customHeight="1">
      <c r="A21" s="25" t="s">
        <v>44</v>
      </c>
      <c r="B21" s="49">
        <v>1009775</v>
      </c>
      <c r="C21" s="49">
        <v>724060.59</v>
      </c>
      <c r="D21" s="23">
        <v>71.71</v>
      </c>
      <c r="E21" s="23">
        <v>1.34</v>
      </c>
    </row>
    <row r="22" spans="1:5" s="24" customFormat="1" ht="120.75" customHeight="1">
      <c r="A22" s="25" t="s">
        <v>45</v>
      </c>
      <c r="B22" s="49">
        <v>500771</v>
      </c>
      <c r="C22" s="49">
        <v>500038.17</v>
      </c>
      <c r="D22" s="23">
        <v>99.85</v>
      </c>
      <c r="E22" s="23">
        <v>0.93</v>
      </c>
    </row>
    <row r="23" spans="1:5" s="24" customFormat="1" ht="129.75" customHeight="1">
      <c r="A23" s="25" t="s">
        <v>46</v>
      </c>
      <c r="B23" s="49">
        <v>226138</v>
      </c>
      <c r="C23" s="49">
        <v>225794.06</v>
      </c>
      <c r="D23" s="23">
        <v>99.85</v>
      </c>
      <c r="E23" s="23">
        <v>0.42</v>
      </c>
    </row>
    <row r="24" spans="1:5" s="1" customFormat="1" ht="57.75" customHeight="1">
      <c r="A24" s="83" t="s">
        <v>0</v>
      </c>
      <c r="B24" s="2" t="s">
        <v>1</v>
      </c>
      <c r="C24" s="2" t="s">
        <v>2</v>
      </c>
      <c r="D24" s="85" t="s">
        <v>3</v>
      </c>
      <c r="E24" s="85" t="s">
        <v>4</v>
      </c>
    </row>
    <row r="25" spans="1:5" s="1" customFormat="1" ht="21.75" customHeight="1">
      <c r="A25" s="84"/>
      <c r="B25" s="81" t="s">
        <v>5</v>
      </c>
      <c r="C25" s="82"/>
      <c r="D25" s="86"/>
      <c r="E25" s="86"/>
    </row>
    <row r="26" spans="1:5" s="1" customFormat="1" ht="15.75" customHeight="1">
      <c r="A26" s="3">
        <v>1</v>
      </c>
      <c r="B26" s="2">
        <v>2</v>
      </c>
      <c r="C26" s="2">
        <v>3</v>
      </c>
      <c r="D26" s="2">
        <v>4</v>
      </c>
      <c r="E26" s="2">
        <v>5</v>
      </c>
    </row>
    <row r="27" spans="1:5" s="71" customFormat="1" ht="57" customHeight="1">
      <c r="A27" s="72" t="s">
        <v>50</v>
      </c>
      <c r="B27" s="49">
        <v>25000</v>
      </c>
      <c r="C27" s="49">
        <v>25000</v>
      </c>
      <c r="D27" s="23">
        <v>100</v>
      </c>
      <c r="E27" s="23">
        <v>0.04</v>
      </c>
    </row>
    <row r="28" spans="1:5" s="24" customFormat="1" ht="54.75" customHeight="1">
      <c r="A28" s="25" t="s">
        <v>51</v>
      </c>
      <c r="B28" s="49">
        <v>10424</v>
      </c>
      <c r="C28" s="49">
        <v>9015</v>
      </c>
      <c r="D28" s="23">
        <v>86.48</v>
      </c>
      <c r="E28" s="23">
        <v>0.02</v>
      </c>
    </row>
    <row r="29" spans="1:5" s="24" customFormat="1" ht="102" customHeight="1">
      <c r="A29" s="25" t="s">
        <v>52</v>
      </c>
      <c r="B29" s="49">
        <v>78206</v>
      </c>
      <c r="C29" s="49">
        <v>78198.39</v>
      </c>
      <c r="D29" s="23">
        <v>99.99</v>
      </c>
      <c r="E29" s="23">
        <v>0.14</v>
      </c>
    </row>
    <row r="30" spans="1:5" s="24" customFormat="1" ht="83.25" customHeight="1">
      <c r="A30" s="25" t="s">
        <v>53</v>
      </c>
      <c r="B30" s="49">
        <v>6300</v>
      </c>
      <c r="C30" s="49">
        <v>6300</v>
      </c>
      <c r="D30" s="23">
        <v>100</v>
      </c>
      <c r="E30" s="23">
        <v>0.01</v>
      </c>
    </row>
    <row r="31" spans="1:5" s="24" customFormat="1" ht="66.75" customHeight="1">
      <c r="A31" s="25" t="s">
        <v>54</v>
      </c>
      <c r="B31" s="49">
        <v>257747</v>
      </c>
      <c r="C31" s="49">
        <v>191330.83</v>
      </c>
      <c r="D31" s="23">
        <v>74.23</v>
      </c>
      <c r="E31" s="23">
        <v>0.35</v>
      </c>
    </row>
    <row r="32" spans="1:5" s="24" customFormat="1" ht="72" customHeight="1">
      <c r="A32" s="25" t="s">
        <v>56</v>
      </c>
      <c r="B32" s="49">
        <v>213752</v>
      </c>
      <c r="C32" s="49">
        <v>160200</v>
      </c>
      <c r="D32" s="23">
        <v>74.95</v>
      </c>
      <c r="E32" s="23">
        <v>0.3</v>
      </c>
    </row>
    <row r="33" spans="1:5" s="21" customFormat="1" ht="21.75" customHeight="1">
      <c r="A33" s="7" t="s">
        <v>19</v>
      </c>
      <c r="B33" s="44">
        <f>SUM(B35:B37)</f>
        <v>34464732</v>
      </c>
      <c r="C33" s="44">
        <f>SUM(C35:C37)</f>
        <v>28750160</v>
      </c>
      <c r="D33" s="31">
        <v>83.42</v>
      </c>
      <c r="E33" s="8">
        <f>SUM(E35:E37)</f>
        <v>53.31</v>
      </c>
    </row>
    <row r="34" spans="1:5" s="24" customFormat="1" ht="16.5" customHeight="1">
      <c r="A34" s="22" t="s">
        <v>8</v>
      </c>
      <c r="B34" s="57"/>
      <c r="C34" s="51"/>
      <c r="D34" s="27"/>
      <c r="E34" s="27"/>
    </row>
    <row r="35" spans="1:5" s="24" customFormat="1" ht="21.75" customHeight="1">
      <c r="A35" s="28" t="s">
        <v>20</v>
      </c>
      <c r="B35" s="58">
        <v>30152775</v>
      </c>
      <c r="C35" s="50">
        <v>25516190</v>
      </c>
      <c r="D35" s="26">
        <v>84.62</v>
      </c>
      <c r="E35" s="26">
        <v>47.31</v>
      </c>
    </row>
    <row r="36" spans="1:5" s="24" customFormat="1" ht="21.75" customHeight="1">
      <c r="A36" s="28" t="s">
        <v>21</v>
      </c>
      <c r="B36" s="50">
        <v>3331835</v>
      </c>
      <c r="C36" s="50">
        <v>2498877</v>
      </c>
      <c r="D36" s="26">
        <v>75</v>
      </c>
      <c r="E36" s="26">
        <v>4.64</v>
      </c>
    </row>
    <row r="37" spans="1:5" s="24" customFormat="1" ht="21.75" customHeight="1">
      <c r="A37" s="25" t="s">
        <v>22</v>
      </c>
      <c r="B37" s="49">
        <v>980122</v>
      </c>
      <c r="C37" s="49">
        <v>735093</v>
      </c>
      <c r="D37" s="26">
        <v>75</v>
      </c>
      <c r="E37" s="23">
        <v>1.36</v>
      </c>
    </row>
    <row r="38" spans="1:5" s="29" customFormat="1" ht="33" customHeight="1">
      <c r="A38" s="4" t="s">
        <v>23</v>
      </c>
      <c r="B38" s="43">
        <f>SUM(B42,B39)</f>
        <v>72015842</v>
      </c>
      <c r="C38" s="43">
        <f>SUM(C42,C39)</f>
        <v>51896804.33</v>
      </c>
      <c r="D38" s="67">
        <v>72.06</v>
      </c>
      <c r="E38" s="5">
        <f>SUM(E42,E39)</f>
        <v>99.99999999999999</v>
      </c>
    </row>
    <row r="39" spans="1:5" s="21" customFormat="1" ht="21.75" customHeight="1">
      <c r="A39" s="7" t="s">
        <v>24</v>
      </c>
      <c r="B39" s="44">
        <v>5074241</v>
      </c>
      <c r="C39" s="63">
        <v>2812785.4</v>
      </c>
      <c r="D39" s="68">
        <v>55.43</v>
      </c>
      <c r="E39" s="65">
        <v>5.42</v>
      </c>
    </row>
    <row r="40" spans="1:5" s="24" customFormat="1" ht="21.75" customHeight="1">
      <c r="A40" s="22" t="s">
        <v>25</v>
      </c>
      <c r="B40" s="51"/>
      <c r="C40" s="45"/>
      <c r="D40" s="38"/>
      <c r="E40" s="12"/>
    </row>
    <row r="41" spans="1:5" s="24" customFormat="1" ht="21.75" customHeight="1">
      <c r="A41" s="28" t="s">
        <v>26</v>
      </c>
      <c r="B41" s="50">
        <v>203000</v>
      </c>
      <c r="C41" s="64">
        <v>3000</v>
      </c>
      <c r="D41" s="14">
        <v>1.48</v>
      </c>
      <c r="E41" s="66">
        <v>0.01</v>
      </c>
    </row>
    <row r="42" spans="1:5" s="21" customFormat="1" ht="21.75" customHeight="1">
      <c r="A42" s="30" t="s">
        <v>27</v>
      </c>
      <c r="B42" s="52">
        <f>SUM(B44:B48)</f>
        <v>66941601</v>
      </c>
      <c r="C42" s="52">
        <f>SUM(C44:C48)</f>
        <v>49084018.93</v>
      </c>
      <c r="D42" s="69">
        <v>73.32</v>
      </c>
      <c r="E42" s="31">
        <f>SUM(E44:E48)</f>
        <v>94.57999999999998</v>
      </c>
    </row>
    <row r="43" spans="1:5" s="24" customFormat="1" ht="21.75" customHeight="1">
      <c r="A43" s="22" t="s">
        <v>25</v>
      </c>
      <c r="B43" s="51"/>
      <c r="C43" s="51"/>
      <c r="D43" s="27"/>
      <c r="E43" s="27"/>
    </row>
    <row r="44" spans="1:5" s="24" customFormat="1" ht="21.75" customHeight="1">
      <c r="A44" s="28" t="s">
        <v>28</v>
      </c>
      <c r="B44" s="50">
        <v>35378729</v>
      </c>
      <c r="C44" s="50">
        <v>26960189.97</v>
      </c>
      <c r="D44" s="26">
        <v>76.2</v>
      </c>
      <c r="E44" s="26">
        <v>51.95</v>
      </c>
    </row>
    <row r="45" spans="1:5" s="24" customFormat="1" ht="21.75" customHeight="1">
      <c r="A45" s="25" t="s">
        <v>29</v>
      </c>
      <c r="B45" s="49">
        <v>11180042</v>
      </c>
      <c r="C45" s="49">
        <v>8640780.52</v>
      </c>
      <c r="D45" s="26">
        <v>77.29</v>
      </c>
      <c r="E45" s="23">
        <v>16.65</v>
      </c>
    </row>
    <row r="46" spans="1:5" s="24" customFormat="1" ht="21.75" customHeight="1">
      <c r="A46" s="25" t="s">
        <v>30</v>
      </c>
      <c r="B46" s="49">
        <v>700000</v>
      </c>
      <c r="C46" s="49">
        <v>252301.56</v>
      </c>
      <c r="D46" s="26">
        <v>36.04</v>
      </c>
      <c r="E46" s="23">
        <v>0.49</v>
      </c>
    </row>
    <row r="47" spans="1:5" s="24" customFormat="1" ht="53.25" customHeight="1">
      <c r="A47" s="25" t="s">
        <v>31</v>
      </c>
      <c r="B47" s="49">
        <v>117982</v>
      </c>
      <c r="C47" s="49">
        <v>0</v>
      </c>
      <c r="D47" s="26">
        <v>0</v>
      </c>
      <c r="E47" s="23">
        <v>0</v>
      </c>
    </row>
    <row r="48" spans="1:5" s="24" customFormat="1" ht="21.75" customHeight="1">
      <c r="A48" s="25" t="s">
        <v>32</v>
      </c>
      <c r="B48" s="49">
        <v>19564848</v>
      </c>
      <c r="C48" s="49">
        <v>13230746.88</v>
      </c>
      <c r="D48" s="26">
        <v>67.63</v>
      </c>
      <c r="E48" s="23">
        <v>25.49</v>
      </c>
    </row>
    <row r="49" spans="1:5" s="34" customFormat="1" ht="32.25" customHeight="1">
      <c r="A49" s="32" t="s">
        <v>33</v>
      </c>
      <c r="B49" s="53">
        <v>-5172935</v>
      </c>
      <c r="C49" s="53">
        <v>2035164.04</v>
      </c>
      <c r="D49" s="33">
        <v>0</v>
      </c>
      <c r="E49" s="33">
        <v>0</v>
      </c>
    </row>
    <row r="50" spans="1:5" s="34" customFormat="1" ht="33" customHeight="1">
      <c r="A50" s="32" t="s">
        <v>34</v>
      </c>
      <c r="B50" s="53">
        <v>5172935</v>
      </c>
      <c r="C50" s="53">
        <v>1674136.99</v>
      </c>
      <c r="D50" s="33">
        <v>0</v>
      </c>
      <c r="E50" s="33">
        <v>0</v>
      </c>
    </row>
    <row r="51" spans="1:5" s="34" customFormat="1" ht="33" customHeight="1">
      <c r="A51" s="35" t="s">
        <v>35</v>
      </c>
      <c r="B51" s="54">
        <v>12874721</v>
      </c>
      <c r="C51" s="54">
        <v>1911931.99</v>
      </c>
      <c r="D51" s="36">
        <v>14.85</v>
      </c>
      <c r="E51" s="36">
        <v>100</v>
      </c>
    </row>
    <row r="52" spans="1:5" s="24" customFormat="1" ht="21.75" customHeight="1">
      <c r="A52" s="22" t="s">
        <v>8</v>
      </c>
      <c r="B52" s="59"/>
      <c r="C52" s="45"/>
      <c r="D52" s="27"/>
      <c r="E52" s="27"/>
    </row>
    <row r="53" spans="1:5" s="24" customFormat="1" ht="21.75" customHeight="1">
      <c r="A53" s="28" t="s">
        <v>36</v>
      </c>
      <c r="B53" s="73">
        <v>12632321</v>
      </c>
      <c r="C53" s="64">
        <v>975817.98</v>
      </c>
      <c r="D53" s="26">
        <v>7.72</v>
      </c>
      <c r="E53" s="26">
        <v>51.04</v>
      </c>
    </row>
    <row r="54" spans="1:5" s="1" customFormat="1" ht="57.75" customHeight="1">
      <c r="A54" s="83" t="s">
        <v>0</v>
      </c>
      <c r="B54" s="2" t="s">
        <v>1</v>
      </c>
      <c r="C54" s="2" t="s">
        <v>2</v>
      </c>
      <c r="D54" s="85" t="s">
        <v>3</v>
      </c>
      <c r="E54" s="85" t="s">
        <v>4</v>
      </c>
    </row>
    <row r="55" spans="1:5" s="1" customFormat="1" ht="21.75" customHeight="1">
      <c r="A55" s="84"/>
      <c r="B55" s="81" t="s">
        <v>5</v>
      </c>
      <c r="C55" s="82"/>
      <c r="D55" s="86"/>
      <c r="E55" s="86"/>
    </row>
    <row r="56" spans="1:5" s="1" customFormat="1" ht="15.75" customHeight="1">
      <c r="A56" s="3">
        <v>1</v>
      </c>
      <c r="B56" s="2">
        <v>2</v>
      </c>
      <c r="C56" s="2">
        <v>3</v>
      </c>
      <c r="D56" s="2">
        <v>4</v>
      </c>
      <c r="E56" s="2">
        <v>5</v>
      </c>
    </row>
    <row r="57" spans="1:5" s="24" customFormat="1" ht="21.75" customHeight="1">
      <c r="A57" s="22" t="s">
        <v>37</v>
      </c>
      <c r="B57" s="51">
        <v>242400</v>
      </c>
      <c r="C57" s="51">
        <v>936114.01</v>
      </c>
      <c r="D57" s="27">
        <v>386.19</v>
      </c>
      <c r="E57" s="27">
        <v>48.96</v>
      </c>
    </row>
    <row r="58" spans="1:5" s="24" customFormat="1" ht="21.75" customHeight="1">
      <c r="A58" s="37" t="s">
        <v>38</v>
      </c>
      <c r="B58" s="55"/>
      <c r="C58" s="55"/>
      <c r="D58" s="38"/>
      <c r="E58" s="38"/>
    </row>
    <row r="59" spans="1:5" s="24" customFormat="1" ht="21.75" customHeight="1">
      <c r="A59" s="28" t="s">
        <v>39</v>
      </c>
      <c r="B59" s="50">
        <v>242400</v>
      </c>
      <c r="C59" s="50">
        <v>181800</v>
      </c>
      <c r="D59" s="26">
        <v>75</v>
      </c>
      <c r="E59" s="26">
        <v>9.51</v>
      </c>
    </row>
    <row r="60" spans="1:5" s="34" customFormat="1" ht="33" customHeight="1">
      <c r="A60" s="39" t="s">
        <v>40</v>
      </c>
      <c r="B60" s="56">
        <v>7701786</v>
      </c>
      <c r="C60" s="56">
        <v>237795</v>
      </c>
      <c r="D60" s="40">
        <v>3.09</v>
      </c>
      <c r="E60" s="40">
        <v>100</v>
      </c>
    </row>
    <row r="61" spans="1:5" s="24" customFormat="1" ht="21.75" customHeight="1">
      <c r="A61" s="22" t="s">
        <v>8</v>
      </c>
      <c r="B61" s="51"/>
      <c r="C61" s="51"/>
      <c r="D61" s="27"/>
      <c r="E61" s="27"/>
    </row>
    <row r="62" spans="1:5" s="24" customFormat="1" ht="21.75" customHeight="1">
      <c r="A62" s="28" t="s">
        <v>41</v>
      </c>
      <c r="B62" s="50">
        <v>7701786</v>
      </c>
      <c r="C62" s="50">
        <v>237795</v>
      </c>
      <c r="D62" s="26">
        <v>3.09</v>
      </c>
      <c r="E62" s="26">
        <v>100</v>
      </c>
    </row>
    <row r="63" spans="1:5" s="24" customFormat="1" ht="21.75" customHeight="1">
      <c r="A63" s="41"/>
      <c r="B63" s="60"/>
      <c r="C63" s="60"/>
      <c r="D63" s="62"/>
      <c r="E63" s="62"/>
    </row>
    <row r="64" spans="1:5" s="24" customFormat="1" ht="33" customHeight="1">
      <c r="A64" s="80" t="s">
        <v>55</v>
      </c>
      <c r="B64" s="80"/>
      <c r="C64" s="80"/>
      <c r="D64" s="80"/>
      <c r="E64" s="80"/>
    </row>
    <row r="65" spans="1:5" s="24" customFormat="1" ht="20.25" customHeight="1">
      <c r="A65" s="61"/>
      <c r="B65" s="61"/>
      <c r="C65" s="61"/>
      <c r="D65" s="61"/>
      <c r="E65" s="61"/>
    </row>
    <row r="66" spans="1:5" s="24" customFormat="1" ht="15" customHeight="1">
      <c r="A66" s="61" t="s">
        <v>47</v>
      </c>
      <c r="B66" s="61"/>
      <c r="C66" s="61"/>
      <c r="D66" s="61"/>
      <c r="E66" s="61"/>
    </row>
    <row r="67" spans="1:5" s="24" customFormat="1" ht="15" customHeight="1">
      <c r="A67" s="61" t="s">
        <v>48</v>
      </c>
      <c r="B67" s="61"/>
      <c r="C67" s="61"/>
      <c r="D67" s="61"/>
      <c r="E67" s="61"/>
    </row>
    <row r="68" spans="1:5" s="24" customFormat="1" ht="15" customHeight="1">
      <c r="A68" s="61" t="s">
        <v>49</v>
      </c>
      <c r="B68" s="61"/>
      <c r="C68" s="61"/>
      <c r="D68" s="61"/>
      <c r="E68" s="61"/>
    </row>
    <row r="69" s="24" customFormat="1" ht="33" customHeight="1"/>
  </sheetData>
  <mergeCells count="14">
    <mergeCell ref="A1:E2"/>
    <mergeCell ref="A64:E64"/>
    <mergeCell ref="B4:C4"/>
    <mergeCell ref="A3:A4"/>
    <mergeCell ref="E3:E4"/>
    <mergeCell ref="D3:D4"/>
    <mergeCell ref="A54:A55"/>
    <mergeCell ref="D54:D55"/>
    <mergeCell ref="E54:E55"/>
    <mergeCell ref="B55:C55"/>
    <mergeCell ref="A24:A25"/>
    <mergeCell ref="D24:D25"/>
    <mergeCell ref="E24:E25"/>
    <mergeCell ref="B25:C25"/>
  </mergeCells>
  <printOptions/>
  <pageMargins left="0.7874015748031497" right="0.7874015748031497" top="0.54" bottom="0.984251968503937" header="0" footer="0.5118110236220472"/>
  <pageSetup horizontalDpi="300" verticalDpi="300" orientation="portrait" paperSize="9" scale="67" r:id="rId1"/>
  <headerFooter alignWithMargins="0">
    <oddFooter>&amp;C&amp;P</oddFooter>
  </headerFooter>
  <rowBreaks count="2" manualBreakCount="2">
    <brk id="23" max="4" man="1"/>
    <brk id="5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Kasia</cp:lastModifiedBy>
  <cp:lastPrinted>2008-03-28T11:29:17Z</cp:lastPrinted>
  <dcterms:created xsi:type="dcterms:W3CDTF">2007-02-09T12:21:53Z</dcterms:created>
  <dcterms:modified xsi:type="dcterms:W3CDTF">2008-03-28T13:52:01Z</dcterms:modified>
  <cp:category/>
  <cp:version/>
  <cp:contentType/>
  <cp:contentStatus/>
</cp:coreProperties>
</file>