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ody (2)" sheetId="1" r:id="rId1"/>
  </sheets>
  <definedNames>
    <definedName name="BODY" localSheetId="0">'dochody (2)'!$B$12:$M$12</definedName>
    <definedName name="BODY">#REF!</definedName>
    <definedName name="_xlnm.Print_Area" localSheetId="0">'dochody (2)'!$A$2:$H$211</definedName>
    <definedName name="REPORTHEADER" localSheetId="0">'dochody (2)'!$B$6:$M$11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<sst xmlns="http://schemas.openxmlformats.org/spreadsheetml/2006/main" count="580" uniqueCount="133">
  <si>
    <t>Saldo końcowe</t>
  </si>
  <si>
    <t xml:space="preserve">                           Należności</t>
  </si>
  <si>
    <t>Dział</t>
  </si>
  <si>
    <t>Rozdział</t>
  </si>
  <si>
    <t>Paragraf</t>
  </si>
  <si>
    <t>Plan</t>
  </si>
  <si>
    <t>Należności</t>
  </si>
  <si>
    <t xml:space="preserve"> Ogółem</t>
  </si>
  <si>
    <t>Zaległości</t>
  </si>
  <si>
    <t>Nadpłaty</t>
  </si>
  <si>
    <t>Skutki obniżenia górnych stawek podatków</t>
  </si>
  <si>
    <t>Skutki udzielonych przez gminę ulg ...</t>
  </si>
  <si>
    <t>010</t>
  </si>
  <si>
    <t>01005</t>
  </si>
  <si>
    <t>211</t>
  </si>
  <si>
    <t>01021</t>
  </si>
  <si>
    <t>092</t>
  </si>
  <si>
    <t>020</t>
  </si>
  <si>
    <t>02001</t>
  </si>
  <si>
    <t>02002</t>
  </si>
  <si>
    <t>213</t>
  </si>
  <si>
    <t>600</t>
  </si>
  <si>
    <t>60014</t>
  </si>
  <si>
    <t>058</t>
  </si>
  <si>
    <t>069</t>
  </si>
  <si>
    <t>097</t>
  </si>
  <si>
    <t>271</t>
  </si>
  <si>
    <t>629</t>
  </si>
  <si>
    <t>630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</si>
  <si>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</si>
  <si>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</si>
  <si>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</si>
  <si>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</si>
  <si>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</si>
  <si>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</si>
  <si>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</si>
  <si>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</si>
  <si>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75019</t>
  </si>
  <si>
    <t>75020</t>
  </si>
  <si>
    <t>75045</t>
  </si>
  <si>
    <t>754</t>
  </si>
  <si>
    <t>75411</t>
  </si>
  <si>
    <t>756</t>
  </si>
  <si>
    <t>75618</t>
  </si>
  <si>
    <t>75622</t>
  </si>
  <si>
    <t>758</t>
  </si>
  <si>
    <t>75801</t>
  </si>
  <si>
    <t>75803</t>
  </si>
  <si>
    <t>75814</t>
  </si>
  <si>
    <t>801</t>
  </si>
  <si>
    <t>80101</t>
  </si>
  <si>
    <t>231</t>
  </si>
  <si>
    <t>80102</t>
  </si>
  <si>
    <t>80110</t>
  </si>
  <si>
    <t>80120</t>
  </si>
  <si>
    <t>80121</t>
  </si>
  <si>
    <t>80130</t>
  </si>
  <si>
    <t>80140</t>
  </si>
  <si>
    <t>80197</t>
  </si>
  <si>
    <t>238</t>
  </si>
  <si>
    <t>851</t>
  </si>
  <si>
    <t>85111</t>
  </si>
  <si>
    <t>85156</t>
  </si>
  <si>
    <t>853</t>
  </si>
  <si>
    <t>85302</t>
  </si>
  <si>
    <t>85304</t>
  </si>
  <si>
    <t>85318</t>
  </si>
  <si>
    <t>85324</t>
  </si>
  <si>
    <t>85326</t>
  </si>
  <si>
    <t>85333</t>
  </si>
  <si>
    <t>854</t>
  </si>
  <si>
    <t>85406</t>
  </si>
  <si>
    <t>85407</t>
  </si>
  <si>
    <t>85410</t>
  </si>
  <si>
    <t>85415</t>
  </si>
  <si>
    <t>85495</t>
  </si>
  <si>
    <t>926</t>
  </si>
  <si>
    <t>92605</t>
  </si>
  <si>
    <t>Razem rozdział</t>
  </si>
  <si>
    <t>Podsumowanie</t>
  </si>
  <si>
    <t>Razem dział</t>
  </si>
  <si>
    <t>%</t>
  </si>
  <si>
    <t>Wykonanie</t>
  </si>
  <si>
    <t>Razem</t>
  </si>
  <si>
    <t>Sporządził:</t>
  </si>
  <si>
    <t>Skarbnik Powiatu</t>
  </si>
  <si>
    <t>Ewa Dymek</t>
  </si>
  <si>
    <t>2110</t>
  </si>
  <si>
    <t>01008</t>
  </si>
  <si>
    <t>2360</t>
  </si>
  <si>
    <t>2460</t>
  </si>
  <si>
    <t>0840</t>
  </si>
  <si>
    <t>0920</t>
  </si>
  <si>
    <t>0970</t>
  </si>
  <si>
    <t>2710</t>
  </si>
  <si>
    <t>0470</t>
  </si>
  <si>
    <t>0750</t>
  </si>
  <si>
    <t>0770</t>
  </si>
  <si>
    <t>0830</t>
  </si>
  <si>
    <t>71012</t>
  </si>
  <si>
    <t>6260</t>
  </si>
  <si>
    <t>6410</t>
  </si>
  <si>
    <t>2120</t>
  </si>
  <si>
    <t>0690</t>
  </si>
  <si>
    <t>75495</t>
  </si>
  <si>
    <t>0420</t>
  </si>
  <si>
    <t>0010</t>
  </si>
  <si>
    <t>0020</t>
  </si>
  <si>
    <t>757</t>
  </si>
  <si>
    <t>75702</t>
  </si>
  <si>
    <t>2920</t>
  </si>
  <si>
    <t>75802</t>
  </si>
  <si>
    <t>2760</t>
  </si>
  <si>
    <t>75832</t>
  </si>
  <si>
    <t>2310</t>
  </si>
  <si>
    <t>2380</t>
  </si>
  <si>
    <t>6300</t>
  </si>
  <si>
    <t>852</t>
  </si>
  <si>
    <t>85201</t>
  </si>
  <si>
    <t>2130</t>
  </si>
  <si>
    <t>85202</t>
  </si>
  <si>
    <t>85204</t>
  </si>
  <si>
    <t>2320</t>
  </si>
  <si>
    <t>85212</t>
  </si>
  <si>
    <t>85216</t>
  </si>
  <si>
    <t>85218</t>
  </si>
  <si>
    <t>85334</t>
  </si>
  <si>
    <t>900</t>
  </si>
  <si>
    <t>90095</t>
  </si>
  <si>
    <t>05</t>
  </si>
  <si>
    <t>Dochody</t>
  </si>
  <si>
    <t>-</t>
  </si>
  <si>
    <r>
      <t xml:space="preserve">Załącznik nr 1                                                                                                                                    </t>
    </r>
    <r>
      <rPr>
        <b/>
        <sz val="11"/>
        <rFont val="Arial CE"/>
        <family val="2"/>
      </rPr>
      <t>informacja o przebiegu wykonania budżetu                                                                                             za I półrocze 2004 roku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</si>
</sst>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0.000%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 wrapText="1"/>
    </xf>
    <xf numFmtId="10" fontId="0" fillId="0" borderId="1" xfId="17" applyNumberFormat="1" applyBorder="1" applyAlignment="1">
      <alignment horizontal="right"/>
    </xf>
    <xf numFmtId="10" fontId="0" fillId="3" borderId="1" xfId="17" applyNumberFormat="1" applyFont="1" applyFill="1" applyBorder="1" applyAlignment="1">
      <alignment horizontal="right"/>
    </xf>
    <xf numFmtId="10" fontId="2" fillId="4" borderId="1" xfId="17" applyNumberFormat="1" applyFont="1" applyFill="1" applyBorder="1" applyAlignment="1">
      <alignment horizontal="right"/>
    </xf>
    <xf numFmtId="10" fontId="0" fillId="3" borderId="1" xfId="17" applyNumberFormat="1" applyFill="1" applyBorder="1" applyAlignment="1">
      <alignment horizontal="right"/>
    </xf>
    <xf numFmtId="10" fontId="0" fillId="4" borderId="1" xfId="17" applyNumberFormat="1" applyFill="1" applyBorder="1" applyAlignment="1">
      <alignment horizontal="right"/>
    </xf>
    <xf numFmtId="10" fontId="0" fillId="3" borderId="1" xfId="0" applyNumberForma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10" fontId="5" fillId="2" borderId="1" xfId="17" applyNumberFormat="1" applyFont="1" applyFill="1" applyBorder="1" applyAlignment="1">
      <alignment horizontal="right"/>
    </xf>
    <xf numFmtId="10" fontId="0" fillId="0" borderId="1" xfId="17" applyNumberFormat="1" applyFont="1" applyBorder="1" applyAlignment="1">
      <alignment horizontal="right"/>
    </xf>
    <xf numFmtId="10" fontId="0" fillId="5" borderId="1" xfId="17" applyNumberFormat="1" applyFont="1" applyFill="1" applyBorder="1" applyAlignment="1">
      <alignment horizontal="right"/>
    </xf>
    <xf numFmtId="10" fontId="0" fillId="3" borderId="1" xfId="17" applyNumberFormat="1" applyFont="1" applyFill="1" applyBorder="1" applyAlignment="1">
      <alignment horizontal="right"/>
    </xf>
    <xf numFmtId="49" fontId="0" fillId="0" borderId="1" xfId="17" applyNumberFormat="1" applyFont="1" applyBorder="1" applyAlignment="1">
      <alignment horizontal="right"/>
    </xf>
    <xf numFmtId="49" fontId="0" fillId="0" borderId="1" xfId="17" applyNumberFormat="1" applyBorder="1" applyAlignment="1">
      <alignment horizontal="right"/>
    </xf>
    <xf numFmtId="49" fontId="0" fillId="3" borderId="1" xfId="17" applyNumberFormat="1" applyFont="1" applyFill="1" applyBorder="1" applyAlignment="1">
      <alignment horizontal="right"/>
    </xf>
    <xf numFmtId="49" fontId="0" fillId="3" borderId="1" xfId="17" applyNumberFormat="1" applyFill="1" applyBorder="1" applyAlignment="1">
      <alignment horizontal="right"/>
    </xf>
    <xf numFmtId="49" fontId="5" fillId="0" borderId="4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tabSelected="1" view="pageBreakPreview" zoomScaleNormal="75" zoomScaleSheetLayoutView="100" workbookViewId="0" topLeftCell="A55">
      <selection activeCell="B73" sqref="B73"/>
    </sheetView>
  </sheetViews>
  <sheetFormatPr defaultColWidth="9.00390625" defaultRowHeight="12.75"/>
  <cols>
    <col min="1" max="1" width="15.625" style="4" customWidth="1"/>
    <col min="2" max="4" width="9.125" style="34" customWidth="1"/>
    <col min="5" max="5" width="15.75390625" style="3" customWidth="1"/>
    <col min="6" max="6" width="15.75390625" style="3" hidden="1" customWidth="1"/>
    <col min="7" max="7" width="15.75390625" style="3" customWidth="1"/>
    <col min="8" max="8" width="15.375" style="41" customWidth="1"/>
    <col min="9" max="13" width="15.75390625" style="3" hidden="1" customWidth="1"/>
    <col min="14" max="14" width="9.125" style="3" hidden="1" customWidth="1"/>
    <col min="15" max="15" width="9.125" style="4" hidden="1" customWidth="1"/>
    <col min="16" max="16" width="9.125" style="4" customWidth="1"/>
    <col min="17" max="17" width="8.875" style="4" customWidth="1"/>
    <col min="18" max="16384" width="9.125" style="4" customWidth="1"/>
  </cols>
  <sheetData>
    <row r="1" spans="1:14" s="20" customFormat="1" ht="12.75">
      <c r="A1" s="42"/>
      <c r="B1" s="43"/>
      <c r="C1" s="43"/>
      <c r="D1" s="43"/>
      <c r="E1" s="44"/>
      <c r="F1" s="44"/>
      <c r="G1" s="44"/>
      <c r="H1" s="45"/>
      <c r="I1" s="3"/>
      <c r="J1" s="3"/>
      <c r="K1" s="19"/>
      <c r="L1" s="19"/>
      <c r="M1" s="19"/>
      <c r="N1" s="19"/>
    </row>
    <row r="2" spans="2:14" s="20" customFormat="1" ht="36" customHeight="1">
      <c r="B2" s="46"/>
      <c r="C2" s="46"/>
      <c r="D2" s="46"/>
      <c r="E2" s="74" t="s">
        <v>132</v>
      </c>
      <c r="F2" s="74"/>
      <c r="G2" s="74"/>
      <c r="H2" s="74"/>
      <c r="I2" s="27"/>
      <c r="J2" s="3"/>
      <c r="K2" s="19"/>
      <c r="L2" s="19"/>
      <c r="M2" s="19"/>
      <c r="N2" s="19"/>
    </row>
    <row r="3" spans="2:14" s="20" customFormat="1" ht="15.75" customHeight="1">
      <c r="B3" s="46"/>
      <c r="C3" s="46"/>
      <c r="D3" s="46"/>
      <c r="E3" s="74"/>
      <c r="F3" s="74"/>
      <c r="G3" s="74"/>
      <c r="H3" s="74"/>
      <c r="I3" s="27"/>
      <c r="J3" s="3"/>
      <c r="K3" s="19"/>
      <c r="L3" s="19"/>
      <c r="M3" s="19"/>
      <c r="N3" s="19"/>
    </row>
    <row r="4" spans="2:14" s="20" customFormat="1" ht="36" customHeight="1" hidden="1">
      <c r="B4" s="46"/>
      <c r="C4" s="46"/>
      <c r="D4" s="46"/>
      <c r="E4" s="19"/>
      <c r="F4" s="19"/>
      <c r="G4" s="49"/>
      <c r="H4" s="49"/>
      <c r="I4" s="27"/>
      <c r="J4" s="3"/>
      <c r="K4" s="19"/>
      <c r="L4" s="19"/>
      <c r="M4" s="19"/>
      <c r="N4" s="19"/>
    </row>
    <row r="5" spans="2:14" s="20" customFormat="1" ht="36" customHeight="1" hidden="1">
      <c r="B5" s="46"/>
      <c r="C5" s="46"/>
      <c r="D5" s="46"/>
      <c r="E5" s="19"/>
      <c r="F5" s="19"/>
      <c r="G5" s="49"/>
      <c r="H5" s="49"/>
      <c r="I5" s="27"/>
      <c r="J5" s="3"/>
      <c r="K5" s="19"/>
      <c r="L5" s="19"/>
      <c r="M5" s="19"/>
      <c r="N5" s="19"/>
    </row>
    <row r="6" spans="1:14" s="20" customFormat="1" ht="19.5" customHeight="1">
      <c r="A6" s="72" t="s">
        <v>130</v>
      </c>
      <c r="B6" s="73"/>
      <c r="C6" s="73"/>
      <c r="D6" s="73"/>
      <c r="E6" s="73"/>
      <c r="F6" s="73"/>
      <c r="G6" s="73"/>
      <c r="H6" s="73"/>
      <c r="I6" s="67"/>
      <c r="J6" s="28"/>
      <c r="K6" s="19"/>
      <c r="L6" s="19"/>
      <c r="M6" s="19"/>
      <c r="N6" s="19"/>
    </row>
    <row r="7" spans="1:14" s="20" customFormat="1" ht="19.5" customHeight="1">
      <c r="A7" s="73"/>
      <c r="B7" s="73"/>
      <c r="C7" s="73"/>
      <c r="D7" s="73"/>
      <c r="E7" s="73"/>
      <c r="F7" s="73"/>
      <c r="G7" s="73"/>
      <c r="H7" s="73"/>
      <c r="I7" s="67"/>
      <c r="J7" s="28"/>
      <c r="K7" s="21"/>
      <c r="L7" s="21"/>
      <c r="M7" s="21"/>
      <c r="N7" s="19"/>
    </row>
    <row r="8" spans="1:14" s="20" customFormat="1" ht="19.5" customHeight="1">
      <c r="A8" s="73"/>
      <c r="B8" s="73"/>
      <c r="C8" s="73"/>
      <c r="D8" s="73"/>
      <c r="E8" s="73"/>
      <c r="F8" s="73"/>
      <c r="G8" s="73"/>
      <c r="H8" s="73"/>
      <c r="I8" s="67"/>
      <c r="J8" s="28"/>
      <c r="K8" s="21"/>
      <c r="L8" s="21"/>
      <c r="M8" s="21"/>
      <c r="N8" s="19"/>
    </row>
    <row r="9" spans="1:14" s="18" customFormat="1" ht="18" hidden="1">
      <c r="A9" s="68"/>
      <c r="B9" s="69"/>
      <c r="C9" s="69"/>
      <c r="D9" s="69"/>
      <c r="E9" s="16"/>
      <c r="F9" s="16"/>
      <c r="G9" s="16"/>
      <c r="H9" s="70"/>
      <c r="I9" s="5"/>
      <c r="J9" s="6" t="s">
        <v>0</v>
      </c>
      <c r="K9" s="24"/>
      <c r="L9" s="16"/>
      <c r="M9" s="16"/>
      <c r="N9" s="17"/>
    </row>
    <row r="10" spans="1:13" ht="12.75" hidden="1">
      <c r="A10" s="8"/>
      <c r="B10" s="33"/>
      <c r="C10" s="33"/>
      <c r="D10" s="33"/>
      <c r="E10" s="7"/>
      <c r="F10" s="7"/>
      <c r="G10" s="7"/>
      <c r="H10" s="40"/>
      <c r="I10" s="5" t="s">
        <v>1</v>
      </c>
      <c r="J10" s="5"/>
      <c r="K10" s="25"/>
      <c r="L10" s="7"/>
      <c r="M10" s="7"/>
    </row>
    <row r="11" spans="1:13" ht="63.75" customHeight="1">
      <c r="A11" s="9" t="s">
        <v>79</v>
      </c>
      <c r="B11" s="22" t="s">
        <v>2</v>
      </c>
      <c r="C11" s="22" t="s">
        <v>3</v>
      </c>
      <c r="D11" s="22" t="s">
        <v>4</v>
      </c>
      <c r="E11" s="23" t="s">
        <v>5</v>
      </c>
      <c r="F11" s="23" t="s">
        <v>6</v>
      </c>
      <c r="G11" s="10" t="s">
        <v>82</v>
      </c>
      <c r="H11" s="10" t="s">
        <v>81</v>
      </c>
      <c r="I11" s="1" t="s">
        <v>7</v>
      </c>
      <c r="J11" s="1" t="s">
        <v>8</v>
      </c>
      <c r="K11" s="26" t="s">
        <v>9</v>
      </c>
      <c r="L11" s="2" t="s">
        <v>10</v>
      </c>
      <c r="M11" s="2" t="s">
        <v>11</v>
      </c>
    </row>
    <row r="12" spans="2:14" ht="12.75">
      <c r="B12" s="34" t="s">
        <v>12</v>
      </c>
      <c r="C12" s="34" t="s">
        <v>13</v>
      </c>
      <c r="D12" s="34" t="s">
        <v>87</v>
      </c>
      <c r="E12" s="3">
        <v>97900</v>
      </c>
      <c r="G12" s="3">
        <v>65000</v>
      </c>
      <c r="H12" s="50">
        <v>0.6639</v>
      </c>
      <c r="I12" s="3">
        <v>0</v>
      </c>
      <c r="J12" s="3">
        <v>0</v>
      </c>
      <c r="K12" s="27">
        <v>0</v>
      </c>
      <c r="L12" s="3">
        <v>0</v>
      </c>
      <c r="M12" s="3">
        <v>0</v>
      </c>
      <c r="N12" s="4"/>
    </row>
    <row r="13" spans="1:14" ht="12.75" customHeight="1">
      <c r="A13" s="11" t="s">
        <v>78</v>
      </c>
      <c r="B13" s="35"/>
      <c r="C13" s="38" t="s">
        <v>13</v>
      </c>
      <c r="D13" s="35"/>
      <c r="E13" s="12">
        <f>SUM(E12)</f>
        <v>97900</v>
      </c>
      <c r="F13" s="12"/>
      <c r="G13" s="12">
        <f>SUM(G12)</f>
        <v>65000</v>
      </c>
      <c r="H13" s="51">
        <v>0.6639</v>
      </c>
      <c r="K13" s="27"/>
      <c r="N13" s="4"/>
    </row>
    <row r="14" spans="2:13" ht="12.75">
      <c r="B14" s="34" t="s">
        <v>12</v>
      </c>
      <c r="C14" s="34" t="s">
        <v>88</v>
      </c>
      <c r="D14" s="34" t="s">
        <v>89</v>
      </c>
      <c r="E14" s="3">
        <v>50</v>
      </c>
      <c r="G14" s="3">
        <v>50</v>
      </c>
      <c r="H14" s="50">
        <v>1</v>
      </c>
      <c r="I14" s="3">
        <v>0</v>
      </c>
      <c r="J14" s="3">
        <v>0</v>
      </c>
      <c r="K14" s="27">
        <v>0</v>
      </c>
      <c r="L14" s="3">
        <v>0</v>
      </c>
      <c r="M14" s="3">
        <v>0</v>
      </c>
    </row>
    <row r="15" spans="2:13" ht="12.75" hidden="1">
      <c r="B15" s="34" t="s">
        <v>12</v>
      </c>
      <c r="C15" s="34" t="s">
        <v>15</v>
      </c>
      <c r="D15" s="34" t="s">
        <v>14</v>
      </c>
      <c r="H15" s="50"/>
      <c r="I15" s="3">
        <v>0</v>
      </c>
      <c r="J15" s="3">
        <v>0</v>
      </c>
      <c r="K15" s="27">
        <v>0</v>
      </c>
      <c r="L15" s="3">
        <v>0</v>
      </c>
      <c r="M15" s="3">
        <v>0</v>
      </c>
    </row>
    <row r="16" spans="1:11" ht="12.75" customHeight="1">
      <c r="A16" s="13" t="s">
        <v>78</v>
      </c>
      <c r="B16" s="35"/>
      <c r="C16" s="38" t="s">
        <v>88</v>
      </c>
      <c r="D16" s="35"/>
      <c r="E16" s="12">
        <f>SUM(E14:E15)</f>
        <v>50</v>
      </c>
      <c r="F16" s="12"/>
      <c r="G16" s="12">
        <f>SUM(G14:G15)</f>
        <v>50</v>
      </c>
      <c r="H16" s="51">
        <v>1</v>
      </c>
      <c r="K16" s="27"/>
    </row>
    <row r="17" spans="1:11" ht="13.5" customHeight="1">
      <c r="A17" s="30" t="s">
        <v>80</v>
      </c>
      <c r="B17" s="36" t="s">
        <v>12</v>
      </c>
      <c r="C17" s="36"/>
      <c r="D17" s="36"/>
      <c r="E17" s="31">
        <f>SUM(E16,E13)</f>
        <v>97950</v>
      </c>
      <c r="F17" s="31"/>
      <c r="G17" s="31">
        <f>SUM(G16,G13)</f>
        <v>65050</v>
      </c>
      <c r="H17" s="52">
        <v>0.6641</v>
      </c>
      <c r="K17" s="27"/>
    </row>
    <row r="18" spans="2:13" ht="12.75">
      <c r="B18" s="34" t="s">
        <v>17</v>
      </c>
      <c r="C18" s="34" t="s">
        <v>18</v>
      </c>
      <c r="D18" s="34" t="s">
        <v>87</v>
      </c>
      <c r="E18" s="3">
        <v>700</v>
      </c>
      <c r="G18" s="3">
        <v>700</v>
      </c>
      <c r="H18" s="50">
        <v>1</v>
      </c>
      <c r="I18" s="3">
        <v>0</v>
      </c>
      <c r="J18" s="3">
        <v>0</v>
      </c>
      <c r="K18" s="27">
        <v>0</v>
      </c>
      <c r="L18" s="3">
        <v>0</v>
      </c>
      <c r="M18" s="3">
        <v>0</v>
      </c>
    </row>
    <row r="19" spans="2:13" ht="12.75">
      <c r="B19" s="34" t="s">
        <v>17</v>
      </c>
      <c r="C19" s="34" t="s">
        <v>18</v>
      </c>
      <c r="D19" s="34" t="s">
        <v>90</v>
      </c>
      <c r="E19" s="3">
        <v>232771</v>
      </c>
      <c r="G19" s="3">
        <v>116967</v>
      </c>
      <c r="H19" s="50">
        <v>0.5024</v>
      </c>
      <c r="I19" s="3">
        <v>0</v>
      </c>
      <c r="J19" s="3">
        <v>0</v>
      </c>
      <c r="K19" s="27">
        <v>0</v>
      </c>
      <c r="L19" s="3">
        <v>0</v>
      </c>
      <c r="M19" s="3">
        <v>0</v>
      </c>
    </row>
    <row r="20" spans="1:11" ht="12.75" customHeight="1">
      <c r="A20" s="14" t="s">
        <v>78</v>
      </c>
      <c r="B20" s="37"/>
      <c r="C20" s="38" t="s">
        <v>18</v>
      </c>
      <c r="D20" s="37"/>
      <c r="E20" s="15">
        <f>SUM(E18:E19)</f>
        <v>233471</v>
      </c>
      <c r="F20" s="15"/>
      <c r="G20" s="15">
        <f>SUM(G18:G19)</f>
        <v>117667</v>
      </c>
      <c r="H20" s="53">
        <v>0.5039</v>
      </c>
      <c r="K20" s="27"/>
    </row>
    <row r="21" spans="2:13" ht="12.75" hidden="1">
      <c r="B21" s="34" t="s">
        <v>17</v>
      </c>
      <c r="C21" s="34" t="s">
        <v>19</v>
      </c>
      <c r="D21" s="34" t="s">
        <v>20</v>
      </c>
      <c r="H21" s="50"/>
      <c r="I21" s="3">
        <v>0</v>
      </c>
      <c r="J21" s="3">
        <v>0</v>
      </c>
      <c r="K21" s="27">
        <v>0</v>
      </c>
      <c r="L21" s="3">
        <v>0</v>
      </c>
      <c r="M21" s="3">
        <v>0</v>
      </c>
    </row>
    <row r="22" spans="1:11" ht="12.75" hidden="1">
      <c r="A22" s="14" t="s">
        <v>78</v>
      </c>
      <c r="B22" s="37"/>
      <c r="C22" s="38" t="s">
        <v>19</v>
      </c>
      <c r="D22" s="37"/>
      <c r="E22" s="15"/>
      <c r="F22" s="15"/>
      <c r="G22" s="15"/>
      <c r="H22" s="53"/>
      <c r="K22" s="27"/>
    </row>
    <row r="23" spans="1:11" ht="13.5" customHeight="1">
      <c r="A23" s="32" t="s">
        <v>80</v>
      </c>
      <c r="B23" s="36" t="s">
        <v>17</v>
      </c>
      <c r="C23" s="36"/>
      <c r="D23" s="36"/>
      <c r="E23" s="31">
        <f>SUM(E20)</f>
        <v>233471</v>
      </c>
      <c r="F23" s="31"/>
      <c r="G23" s="31">
        <f>SUM(G20)</f>
        <v>117667</v>
      </c>
      <c r="H23" s="52">
        <v>0.5069</v>
      </c>
      <c r="K23" s="27"/>
    </row>
    <row r="24" spans="2:13" ht="12.75" hidden="1">
      <c r="B24" s="34" t="s">
        <v>21</v>
      </c>
      <c r="C24" s="34" t="s">
        <v>22</v>
      </c>
      <c r="D24" s="34" t="s">
        <v>23</v>
      </c>
      <c r="H24" s="50"/>
      <c r="I24" s="3">
        <v>0</v>
      </c>
      <c r="J24" s="3">
        <v>0</v>
      </c>
      <c r="K24" s="27">
        <v>0</v>
      </c>
      <c r="L24" s="3">
        <v>0</v>
      </c>
      <c r="M24" s="3">
        <v>0</v>
      </c>
    </row>
    <row r="25" spans="2:13" ht="12.75" hidden="1">
      <c r="B25" s="34" t="s">
        <v>21</v>
      </c>
      <c r="C25" s="34" t="s">
        <v>22</v>
      </c>
      <c r="D25" s="34" t="s">
        <v>24</v>
      </c>
      <c r="H25" s="50"/>
      <c r="I25" s="3">
        <v>0</v>
      </c>
      <c r="J25" s="3">
        <v>0</v>
      </c>
      <c r="K25" s="27">
        <v>0</v>
      </c>
      <c r="L25" s="3">
        <v>0</v>
      </c>
      <c r="M25" s="3">
        <v>0</v>
      </c>
    </row>
    <row r="26" spans="2:13" ht="12.75">
      <c r="B26" s="34" t="s">
        <v>21</v>
      </c>
      <c r="C26" s="34" t="s">
        <v>22</v>
      </c>
      <c r="D26" s="34" t="s">
        <v>91</v>
      </c>
      <c r="E26" s="3">
        <v>2500</v>
      </c>
      <c r="G26" s="3">
        <v>2595</v>
      </c>
      <c r="H26" s="50">
        <v>1.038</v>
      </c>
      <c r="I26" s="3">
        <v>0</v>
      </c>
      <c r="J26" s="3">
        <v>0</v>
      </c>
      <c r="K26" s="27">
        <v>0</v>
      </c>
      <c r="L26" s="3">
        <v>0</v>
      </c>
      <c r="M26" s="3">
        <v>0</v>
      </c>
    </row>
    <row r="27" spans="2:13" ht="12.75">
      <c r="B27" s="34" t="s">
        <v>21</v>
      </c>
      <c r="C27" s="34" t="s">
        <v>22</v>
      </c>
      <c r="D27" s="34" t="s">
        <v>92</v>
      </c>
      <c r="E27" s="3">
        <v>0</v>
      </c>
      <c r="G27" s="3">
        <v>508</v>
      </c>
      <c r="H27" s="63" t="s">
        <v>131</v>
      </c>
      <c r="I27" s="3">
        <v>0</v>
      </c>
      <c r="J27" s="3">
        <v>0</v>
      </c>
      <c r="K27" s="27">
        <v>0</v>
      </c>
      <c r="L27" s="3">
        <v>0</v>
      </c>
      <c r="M27" s="3">
        <v>0</v>
      </c>
    </row>
    <row r="28" spans="2:13" ht="12.75">
      <c r="B28" s="34" t="s">
        <v>21</v>
      </c>
      <c r="C28" s="34" t="s">
        <v>22</v>
      </c>
      <c r="D28" s="34" t="s">
        <v>93</v>
      </c>
      <c r="E28" s="3">
        <v>7200</v>
      </c>
      <c r="G28" s="3">
        <v>5719</v>
      </c>
      <c r="H28" s="50">
        <v>0.7943</v>
      </c>
      <c r="I28" s="3">
        <v>0</v>
      </c>
      <c r="J28" s="3">
        <v>0</v>
      </c>
      <c r="K28" s="27">
        <v>0</v>
      </c>
      <c r="L28" s="3">
        <v>0</v>
      </c>
      <c r="M28" s="3">
        <v>0</v>
      </c>
    </row>
    <row r="29" spans="2:13" ht="12.75">
      <c r="B29" s="34" t="s">
        <v>21</v>
      </c>
      <c r="C29" s="34" t="s">
        <v>22</v>
      </c>
      <c r="D29" s="34" t="s">
        <v>94</v>
      </c>
      <c r="E29" s="3">
        <v>6000</v>
      </c>
      <c r="G29" s="3">
        <v>0</v>
      </c>
      <c r="H29" s="60">
        <v>0</v>
      </c>
      <c r="I29" s="3">
        <v>0</v>
      </c>
      <c r="J29" s="3">
        <v>0</v>
      </c>
      <c r="K29" s="27">
        <v>0</v>
      </c>
      <c r="L29" s="3">
        <v>0</v>
      </c>
      <c r="M29" s="3">
        <v>0</v>
      </c>
    </row>
    <row r="30" spans="2:13" ht="12.75" hidden="1">
      <c r="B30" s="34" t="s">
        <v>21</v>
      </c>
      <c r="C30" s="34" t="s">
        <v>22</v>
      </c>
      <c r="D30" s="34" t="s">
        <v>27</v>
      </c>
      <c r="H30" s="50"/>
      <c r="I30" s="3">
        <v>0</v>
      </c>
      <c r="J30" s="3">
        <v>0</v>
      </c>
      <c r="K30" s="27">
        <v>0</v>
      </c>
      <c r="L30" s="3">
        <v>0</v>
      </c>
      <c r="M30" s="3">
        <v>0</v>
      </c>
    </row>
    <row r="31" spans="2:13" ht="12.75" hidden="1">
      <c r="B31" s="34" t="s">
        <v>21</v>
      </c>
      <c r="C31" s="34" t="s">
        <v>22</v>
      </c>
      <c r="D31" s="34" t="s">
        <v>28</v>
      </c>
      <c r="H31" s="50"/>
      <c r="I31" s="3">
        <v>0</v>
      </c>
      <c r="J31" s="3">
        <v>0</v>
      </c>
      <c r="K31" s="27">
        <v>0</v>
      </c>
      <c r="L31" s="3">
        <v>0</v>
      </c>
      <c r="M31" s="3">
        <v>0</v>
      </c>
    </row>
    <row r="32" spans="1:11" ht="12.75" customHeight="1">
      <c r="A32" s="14" t="s">
        <v>78</v>
      </c>
      <c r="B32" s="37"/>
      <c r="C32" s="38" t="s">
        <v>22</v>
      </c>
      <c r="D32" s="37"/>
      <c r="E32" s="15">
        <f>SUM(E26:E29)</f>
        <v>15700</v>
      </c>
      <c r="F32" s="15"/>
      <c r="G32" s="15">
        <f>SUM(G26:G31)</f>
        <v>8822</v>
      </c>
      <c r="H32" s="53">
        <v>0.5619</v>
      </c>
      <c r="K32" s="27"/>
    </row>
    <row r="33" spans="1:11" ht="13.5" customHeight="1">
      <c r="A33" s="32" t="s">
        <v>80</v>
      </c>
      <c r="B33" s="36" t="s">
        <v>21</v>
      </c>
      <c r="C33" s="39"/>
      <c r="D33" s="36"/>
      <c r="E33" s="31">
        <f>SUM(E32)</f>
        <v>15700</v>
      </c>
      <c r="F33" s="31"/>
      <c r="G33" s="31">
        <f>SUM(G32)</f>
        <v>8822</v>
      </c>
      <c r="H33" s="54">
        <v>0.5619</v>
      </c>
      <c r="K33" s="27"/>
    </row>
    <row r="34" spans="2:13" ht="12.75">
      <c r="B34" s="34" t="s">
        <v>29</v>
      </c>
      <c r="C34" s="34" t="s">
        <v>30</v>
      </c>
      <c r="D34" s="34" t="s">
        <v>95</v>
      </c>
      <c r="E34" s="3">
        <v>9000</v>
      </c>
      <c r="G34" s="3">
        <v>4580</v>
      </c>
      <c r="H34" s="50">
        <v>0.5088</v>
      </c>
      <c r="I34" s="3">
        <v>0</v>
      </c>
      <c r="J34" s="3">
        <v>0</v>
      </c>
      <c r="K34" s="27">
        <v>0</v>
      </c>
      <c r="L34" s="3">
        <v>0</v>
      </c>
      <c r="M34" s="3">
        <v>0</v>
      </c>
    </row>
    <row r="35" spans="2:13" ht="12.75">
      <c r="B35" s="34" t="s">
        <v>29</v>
      </c>
      <c r="C35" s="34" t="s">
        <v>30</v>
      </c>
      <c r="D35" s="34" t="s">
        <v>96</v>
      </c>
      <c r="E35" s="3">
        <v>13000</v>
      </c>
      <c r="G35" s="3">
        <v>4331</v>
      </c>
      <c r="H35" s="50">
        <v>0.3331</v>
      </c>
      <c r="I35" s="3">
        <v>20</v>
      </c>
      <c r="J35" s="3">
        <v>20</v>
      </c>
      <c r="K35" s="27">
        <v>0</v>
      </c>
      <c r="L35" s="3">
        <v>0</v>
      </c>
      <c r="M35" s="3">
        <v>0</v>
      </c>
    </row>
    <row r="36" spans="2:13" ht="12.75">
      <c r="B36" s="34" t="s">
        <v>29</v>
      </c>
      <c r="C36" s="34" t="s">
        <v>30</v>
      </c>
      <c r="D36" s="34" t="s">
        <v>97</v>
      </c>
      <c r="E36" s="3">
        <v>107000</v>
      </c>
      <c r="G36" s="3">
        <v>0</v>
      </c>
      <c r="H36" s="60">
        <v>0</v>
      </c>
      <c r="I36" s="3">
        <v>10</v>
      </c>
      <c r="J36" s="3">
        <v>10</v>
      </c>
      <c r="K36" s="27">
        <v>0</v>
      </c>
      <c r="L36" s="3">
        <v>0</v>
      </c>
      <c r="M36" s="3">
        <v>0</v>
      </c>
    </row>
    <row r="37" spans="2:13" ht="12.75">
      <c r="B37" s="34" t="s">
        <v>29</v>
      </c>
      <c r="C37" s="34" t="s">
        <v>30</v>
      </c>
      <c r="D37" s="34" t="s">
        <v>98</v>
      </c>
      <c r="E37" s="3">
        <v>0</v>
      </c>
      <c r="G37" s="3">
        <v>823</v>
      </c>
      <c r="H37" s="63" t="s">
        <v>131</v>
      </c>
      <c r="I37" s="3">
        <v>0</v>
      </c>
      <c r="J37" s="3">
        <v>0</v>
      </c>
      <c r="K37" s="27">
        <v>0</v>
      </c>
      <c r="L37" s="3">
        <v>0</v>
      </c>
      <c r="M37" s="3">
        <v>0</v>
      </c>
    </row>
    <row r="38" spans="2:13" ht="12.75" hidden="1">
      <c r="B38" s="34" t="s">
        <v>29</v>
      </c>
      <c r="C38" s="34" t="s">
        <v>30</v>
      </c>
      <c r="D38" s="34" t="s">
        <v>16</v>
      </c>
      <c r="H38" s="50"/>
      <c r="I38" s="3">
        <v>0</v>
      </c>
      <c r="J38" s="3">
        <v>0</v>
      </c>
      <c r="K38" s="27">
        <v>0</v>
      </c>
      <c r="L38" s="3">
        <v>0</v>
      </c>
      <c r="M38" s="3">
        <v>0</v>
      </c>
    </row>
    <row r="39" spans="2:13" ht="12.75">
      <c r="B39" s="34" t="s">
        <v>29</v>
      </c>
      <c r="C39" s="34" t="s">
        <v>30</v>
      </c>
      <c r="D39" s="34" t="s">
        <v>87</v>
      </c>
      <c r="E39" s="3">
        <v>25000</v>
      </c>
      <c r="G39" s="3">
        <v>15000</v>
      </c>
      <c r="H39" s="50">
        <v>0.6</v>
      </c>
      <c r="I39" s="3">
        <v>0</v>
      </c>
      <c r="J39" s="3">
        <v>0</v>
      </c>
      <c r="K39" s="27">
        <v>0</v>
      </c>
      <c r="L39" s="3">
        <v>0</v>
      </c>
      <c r="M39" s="3">
        <v>0</v>
      </c>
    </row>
    <row r="40" spans="2:13" ht="12.75">
      <c r="B40" s="34" t="s">
        <v>29</v>
      </c>
      <c r="C40" s="34" t="s">
        <v>30</v>
      </c>
      <c r="D40" s="34" t="s">
        <v>89</v>
      </c>
      <c r="E40" s="3">
        <v>89000</v>
      </c>
      <c r="G40" s="3">
        <v>66234</v>
      </c>
      <c r="H40" s="50">
        <v>0.7442</v>
      </c>
      <c r="I40" s="3">
        <v>0</v>
      </c>
      <c r="J40" s="3">
        <v>0</v>
      </c>
      <c r="K40" s="27">
        <v>0</v>
      </c>
      <c r="L40" s="3">
        <v>0</v>
      </c>
      <c r="M40" s="3">
        <v>0</v>
      </c>
    </row>
    <row r="41" spans="1:11" ht="12.75" customHeight="1">
      <c r="A41" s="14" t="s">
        <v>78</v>
      </c>
      <c r="B41" s="37"/>
      <c r="C41" s="38" t="s">
        <v>30</v>
      </c>
      <c r="D41" s="37"/>
      <c r="E41" s="15">
        <f>SUM(E34:E40)</f>
        <v>243000</v>
      </c>
      <c r="F41" s="15"/>
      <c r="G41" s="15">
        <f>SUM(G34:G40)</f>
        <v>90968</v>
      </c>
      <c r="H41" s="53">
        <v>0.3743</v>
      </c>
      <c r="K41" s="27"/>
    </row>
    <row r="42" spans="1:11" ht="13.5" customHeight="1">
      <c r="A42" s="32" t="s">
        <v>80</v>
      </c>
      <c r="B42" s="36" t="s">
        <v>29</v>
      </c>
      <c r="C42" s="39"/>
      <c r="D42" s="36"/>
      <c r="E42" s="31">
        <f>SUM(E41)</f>
        <v>243000</v>
      </c>
      <c r="F42" s="31"/>
      <c r="G42" s="31">
        <f>SUM(G41)</f>
        <v>90968</v>
      </c>
      <c r="H42" s="54">
        <v>0.3743</v>
      </c>
      <c r="K42" s="27"/>
    </row>
    <row r="43" spans="2:11" ht="13.5" customHeight="1">
      <c r="B43" s="34" t="s">
        <v>31</v>
      </c>
      <c r="C43" s="34" t="s">
        <v>99</v>
      </c>
      <c r="D43" s="34" t="s">
        <v>100</v>
      </c>
      <c r="E43" s="3">
        <v>6600</v>
      </c>
      <c r="G43" s="3">
        <v>6600</v>
      </c>
      <c r="H43" s="50">
        <v>1</v>
      </c>
      <c r="K43" s="27"/>
    </row>
    <row r="44" spans="1:11" ht="13.5" customHeight="1">
      <c r="A44" s="14" t="s">
        <v>78</v>
      </c>
      <c r="B44" s="37"/>
      <c r="C44" s="38" t="s">
        <v>99</v>
      </c>
      <c r="D44" s="37"/>
      <c r="E44" s="15">
        <f>SUM(E43)</f>
        <v>6600</v>
      </c>
      <c r="F44" s="15"/>
      <c r="G44" s="15">
        <f>SUM(G43)</f>
        <v>6600</v>
      </c>
      <c r="H44" s="53">
        <v>1</v>
      </c>
      <c r="K44" s="27"/>
    </row>
    <row r="45" spans="2:13" ht="12.75">
      <c r="B45" s="34" t="s">
        <v>31</v>
      </c>
      <c r="C45" s="34" t="s">
        <v>32</v>
      </c>
      <c r="D45" s="34" t="s">
        <v>87</v>
      </c>
      <c r="E45" s="3">
        <v>126100</v>
      </c>
      <c r="G45" s="3">
        <v>50000</v>
      </c>
      <c r="H45" s="50">
        <v>0.3965</v>
      </c>
      <c r="I45" s="3">
        <v>0</v>
      </c>
      <c r="J45" s="3">
        <v>0</v>
      </c>
      <c r="K45" s="27">
        <v>0</v>
      </c>
      <c r="L45" s="3">
        <v>0</v>
      </c>
      <c r="M45" s="3">
        <v>0</v>
      </c>
    </row>
    <row r="46" spans="1:11" ht="12.75" customHeight="1">
      <c r="A46" s="14" t="s">
        <v>78</v>
      </c>
      <c r="B46" s="37"/>
      <c r="C46" s="38" t="s">
        <v>32</v>
      </c>
      <c r="D46" s="37"/>
      <c r="E46" s="15">
        <f>SUM(E45)</f>
        <v>126100</v>
      </c>
      <c r="F46" s="15"/>
      <c r="G46" s="15">
        <f>SUM(G45)</f>
        <v>50000</v>
      </c>
      <c r="H46" s="53">
        <v>0.3965</v>
      </c>
      <c r="K46" s="27"/>
    </row>
    <row r="47" spans="2:13" ht="12.75">
      <c r="B47" s="34" t="s">
        <v>31</v>
      </c>
      <c r="C47" s="34" t="s">
        <v>33</v>
      </c>
      <c r="D47" s="34" t="s">
        <v>87</v>
      </c>
      <c r="E47" s="3">
        <v>20000</v>
      </c>
      <c r="G47" s="3">
        <v>17000</v>
      </c>
      <c r="H47" s="50">
        <v>0.85</v>
      </c>
      <c r="I47" s="3">
        <v>0</v>
      </c>
      <c r="J47" s="3">
        <v>0</v>
      </c>
      <c r="K47" s="27">
        <v>0</v>
      </c>
      <c r="L47" s="3">
        <v>0</v>
      </c>
      <c r="M47" s="3">
        <v>0</v>
      </c>
    </row>
    <row r="48" spans="1:11" ht="12.75" customHeight="1">
      <c r="A48" s="14" t="s">
        <v>78</v>
      </c>
      <c r="B48" s="37"/>
      <c r="C48" s="38" t="s">
        <v>33</v>
      </c>
      <c r="D48" s="37"/>
      <c r="E48" s="15">
        <f>SUM(E47)</f>
        <v>20000</v>
      </c>
      <c r="F48" s="15"/>
      <c r="G48" s="15">
        <f>SUM(G47)</f>
        <v>17000</v>
      </c>
      <c r="H48" s="53">
        <v>0.85</v>
      </c>
      <c r="K48" s="27"/>
    </row>
    <row r="49" spans="2:13" ht="12.75" hidden="1">
      <c r="B49" s="34" t="s">
        <v>31</v>
      </c>
      <c r="C49" s="34" t="s">
        <v>34</v>
      </c>
      <c r="D49" s="34" t="s">
        <v>16</v>
      </c>
      <c r="H49" s="50"/>
      <c r="I49" s="3">
        <v>0</v>
      </c>
      <c r="J49" s="3">
        <v>0</v>
      </c>
      <c r="K49" s="27">
        <v>0</v>
      </c>
      <c r="L49" s="3">
        <v>0</v>
      </c>
      <c r="M49" s="3">
        <v>0</v>
      </c>
    </row>
    <row r="50" spans="2:13" ht="12.75">
      <c r="B50" s="34" t="s">
        <v>31</v>
      </c>
      <c r="C50" s="34" t="s">
        <v>34</v>
      </c>
      <c r="D50" s="34" t="s">
        <v>87</v>
      </c>
      <c r="E50" s="3">
        <v>172400</v>
      </c>
      <c r="G50" s="3">
        <v>89080</v>
      </c>
      <c r="H50" s="50">
        <v>0.5167</v>
      </c>
      <c r="I50" s="3">
        <v>0</v>
      </c>
      <c r="J50" s="3">
        <v>0</v>
      </c>
      <c r="K50" s="27">
        <v>0</v>
      </c>
      <c r="L50" s="3">
        <v>0</v>
      </c>
      <c r="M50" s="3">
        <v>0</v>
      </c>
    </row>
    <row r="51" spans="2:13" ht="12.75">
      <c r="B51" s="34" t="s">
        <v>31</v>
      </c>
      <c r="C51" s="34" t="s">
        <v>34</v>
      </c>
      <c r="D51" s="34" t="s">
        <v>101</v>
      </c>
      <c r="E51" s="3">
        <v>4000</v>
      </c>
      <c r="G51" s="3">
        <v>4000</v>
      </c>
      <c r="H51" s="50">
        <v>1</v>
      </c>
      <c r="I51" s="3">
        <v>0</v>
      </c>
      <c r="J51" s="3">
        <v>0</v>
      </c>
      <c r="K51" s="27">
        <v>0</v>
      </c>
      <c r="L51" s="3">
        <v>0</v>
      </c>
      <c r="M51" s="3">
        <v>0</v>
      </c>
    </row>
    <row r="52" spans="1:11" ht="12.75" customHeight="1">
      <c r="A52" s="14" t="s">
        <v>78</v>
      </c>
      <c r="B52" s="37"/>
      <c r="C52" s="38" t="s">
        <v>34</v>
      </c>
      <c r="D52" s="37"/>
      <c r="E52" s="15">
        <f>SUM(E50:E51)</f>
        <v>176400</v>
      </c>
      <c r="F52" s="15"/>
      <c r="G52" s="15">
        <f>SUM(G50:G51)</f>
        <v>93080</v>
      </c>
      <c r="H52" s="53">
        <v>0.5276</v>
      </c>
      <c r="K52" s="27"/>
    </row>
    <row r="53" spans="1:11" ht="13.5" customHeight="1">
      <c r="A53" s="32" t="s">
        <v>80</v>
      </c>
      <c r="B53" s="36" t="s">
        <v>31</v>
      </c>
      <c r="C53" s="39"/>
      <c r="D53" s="36"/>
      <c r="E53" s="31">
        <f>SUM(E52,E44,E46,E48)</f>
        <v>329100</v>
      </c>
      <c r="F53" s="31"/>
      <c r="G53" s="31">
        <f>SUM(G44,G46,G48,G52)</f>
        <v>166680</v>
      </c>
      <c r="H53" s="52">
        <v>0.5064</v>
      </c>
      <c r="K53" s="27"/>
    </row>
    <row r="54" spans="2:13" ht="12.75">
      <c r="B54" s="34" t="s">
        <v>35</v>
      </c>
      <c r="C54" s="34" t="s">
        <v>36</v>
      </c>
      <c r="D54" s="34" t="s">
        <v>87</v>
      </c>
      <c r="E54" s="3">
        <v>180900</v>
      </c>
      <c r="G54" s="3">
        <v>91993</v>
      </c>
      <c r="H54" s="50">
        <v>0.5085</v>
      </c>
      <c r="I54" s="3">
        <v>0</v>
      </c>
      <c r="J54" s="3">
        <v>0</v>
      </c>
      <c r="K54" s="27">
        <v>0</v>
      </c>
      <c r="L54" s="3">
        <v>0</v>
      </c>
      <c r="M54" s="3">
        <v>0</v>
      </c>
    </row>
    <row r="55" spans="2:13" ht="12.75">
      <c r="B55" s="34" t="s">
        <v>35</v>
      </c>
      <c r="C55" s="34" t="s">
        <v>36</v>
      </c>
      <c r="D55" s="34" t="s">
        <v>102</v>
      </c>
      <c r="E55" s="3">
        <v>13580</v>
      </c>
      <c r="G55" s="3">
        <v>6906</v>
      </c>
      <c r="H55" s="50">
        <v>0.5085</v>
      </c>
      <c r="I55" s="3">
        <v>0</v>
      </c>
      <c r="J55" s="3">
        <v>0</v>
      </c>
      <c r="K55" s="27">
        <v>0</v>
      </c>
      <c r="L55" s="3">
        <v>0</v>
      </c>
      <c r="M55" s="3">
        <v>0</v>
      </c>
    </row>
    <row r="56" spans="1:11" ht="12.75" customHeight="1">
      <c r="A56" s="14" t="s">
        <v>78</v>
      </c>
      <c r="B56" s="37"/>
      <c r="C56" s="38" t="s">
        <v>36</v>
      </c>
      <c r="D56" s="37"/>
      <c r="E56" s="15">
        <f>SUM(E54:E55)</f>
        <v>194480</v>
      </c>
      <c r="F56" s="15"/>
      <c r="G56" s="15">
        <f>SUM(G54:G55)</f>
        <v>98899</v>
      </c>
      <c r="H56" s="53">
        <v>0.5085</v>
      </c>
      <c r="K56" s="27"/>
    </row>
    <row r="57" spans="2:13" ht="12.75" hidden="1">
      <c r="B57" s="34" t="s">
        <v>35</v>
      </c>
      <c r="C57" s="34" t="s">
        <v>37</v>
      </c>
      <c r="D57" s="34" t="s">
        <v>25</v>
      </c>
      <c r="H57" s="50"/>
      <c r="I57" s="3">
        <v>0</v>
      </c>
      <c r="J57" s="3">
        <v>0</v>
      </c>
      <c r="K57" s="27">
        <v>0</v>
      </c>
      <c r="L57" s="3">
        <v>0</v>
      </c>
      <c r="M57" s="3">
        <v>0</v>
      </c>
    </row>
    <row r="58" spans="1:11" ht="12.75" hidden="1">
      <c r="A58" s="14" t="s">
        <v>78</v>
      </c>
      <c r="B58" s="37"/>
      <c r="C58" s="38" t="s">
        <v>37</v>
      </c>
      <c r="D58" s="37"/>
      <c r="E58" s="15"/>
      <c r="F58" s="15"/>
      <c r="G58" s="15"/>
      <c r="H58" s="53"/>
      <c r="K58" s="27"/>
    </row>
    <row r="59" spans="2:13" ht="12.75">
      <c r="B59" s="34" t="s">
        <v>35</v>
      </c>
      <c r="C59" s="34" t="s">
        <v>38</v>
      </c>
      <c r="D59" s="34" t="s">
        <v>103</v>
      </c>
      <c r="E59" s="3">
        <v>1800</v>
      </c>
      <c r="G59" s="3">
        <v>1470</v>
      </c>
      <c r="H59" s="50">
        <v>0.8166</v>
      </c>
      <c r="I59" s="3">
        <v>0</v>
      </c>
      <c r="J59" s="3">
        <v>0</v>
      </c>
      <c r="K59" s="27">
        <v>0</v>
      </c>
      <c r="L59" s="3">
        <v>0</v>
      </c>
      <c r="M59" s="3">
        <v>0</v>
      </c>
    </row>
    <row r="60" spans="2:13" ht="12.75">
      <c r="B60" s="34" t="s">
        <v>35</v>
      </c>
      <c r="C60" s="34" t="s">
        <v>38</v>
      </c>
      <c r="D60" s="34" t="s">
        <v>98</v>
      </c>
      <c r="E60" s="3">
        <v>110000</v>
      </c>
      <c r="G60" s="3">
        <v>29479</v>
      </c>
      <c r="H60" s="50">
        <v>0.2679</v>
      </c>
      <c r="I60" s="3">
        <v>0</v>
      </c>
      <c r="J60" s="3">
        <v>0</v>
      </c>
      <c r="K60" s="27">
        <v>0</v>
      </c>
      <c r="L60" s="3">
        <v>0</v>
      </c>
      <c r="M60" s="3">
        <v>0</v>
      </c>
    </row>
    <row r="61" spans="2:13" ht="12.75">
      <c r="B61" s="34" t="s">
        <v>35</v>
      </c>
      <c r="C61" s="34" t="s">
        <v>38</v>
      </c>
      <c r="D61" s="34" t="s">
        <v>93</v>
      </c>
      <c r="E61" s="3">
        <v>12975</v>
      </c>
      <c r="G61" s="3">
        <v>13955</v>
      </c>
      <c r="H61" s="50">
        <v>1.0755</v>
      </c>
      <c r="I61" s="3">
        <v>0</v>
      </c>
      <c r="J61" s="3">
        <v>0</v>
      </c>
      <c r="K61" s="27">
        <v>0</v>
      </c>
      <c r="L61" s="3">
        <v>0</v>
      </c>
      <c r="M61" s="3">
        <v>0</v>
      </c>
    </row>
    <row r="62" spans="2:13" ht="12.75">
      <c r="B62" s="34" t="s">
        <v>35</v>
      </c>
      <c r="C62" s="34" t="s">
        <v>38</v>
      </c>
      <c r="D62" s="34" t="s">
        <v>100</v>
      </c>
      <c r="E62" s="3">
        <v>319000</v>
      </c>
      <c r="G62" s="3">
        <v>105000</v>
      </c>
      <c r="H62" s="50">
        <v>0.3291</v>
      </c>
      <c r="I62" s="3">
        <v>0</v>
      </c>
      <c r="J62" s="3">
        <v>0</v>
      </c>
      <c r="K62" s="27">
        <v>0</v>
      </c>
      <c r="L62" s="3">
        <v>0</v>
      </c>
      <c r="M62" s="3">
        <v>0</v>
      </c>
    </row>
    <row r="63" spans="1:11" ht="12.75">
      <c r="A63" s="14" t="s">
        <v>78</v>
      </c>
      <c r="B63" s="37"/>
      <c r="C63" s="38" t="s">
        <v>38</v>
      </c>
      <c r="D63" s="37"/>
      <c r="E63" s="15">
        <f>SUM(E59:E62)</f>
        <v>443775</v>
      </c>
      <c r="F63" s="15"/>
      <c r="G63" s="15">
        <f>SUM(G59:G62)</f>
        <v>149904</v>
      </c>
      <c r="H63" s="55">
        <v>0.3377</v>
      </c>
      <c r="K63" s="27"/>
    </row>
    <row r="64" spans="1:11" ht="63.75" customHeight="1" hidden="1">
      <c r="A64" s="9" t="s">
        <v>79</v>
      </c>
      <c r="B64" s="22" t="s">
        <v>2</v>
      </c>
      <c r="C64" s="22" t="s">
        <v>3</v>
      </c>
      <c r="D64" s="22" t="s">
        <v>4</v>
      </c>
      <c r="E64" s="23" t="s">
        <v>5</v>
      </c>
      <c r="F64" s="23" t="s">
        <v>6</v>
      </c>
      <c r="G64" s="10" t="s">
        <v>82</v>
      </c>
      <c r="H64" s="56" t="s">
        <v>81</v>
      </c>
      <c r="K64" s="27"/>
    </row>
    <row r="65" spans="2:13" ht="12.75">
      <c r="B65" s="34" t="s">
        <v>35</v>
      </c>
      <c r="C65" s="34" t="s">
        <v>39</v>
      </c>
      <c r="D65" s="34" t="s">
        <v>87</v>
      </c>
      <c r="E65" s="3">
        <v>28000</v>
      </c>
      <c r="G65" s="3">
        <v>28000</v>
      </c>
      <c r="H65" s="50">
        <v>1</v>
      </c>
      <c r="I65" s="3">
        <v>0</v>
      </c>
      <c r="J65" s="3">
        <v>0</v>
      </c>
      <c r="K65" s="27">
        <v>0</v>
      </c>
      <c r="L65" s="3">
        <v>0</v>
      </c>
      <c r="M65" s="3">
        <v>0</v>
      </c>
    </row>
    <row r="66" spans="2:13" ht="12.75">
      <c r="B66" s="34" t="s">
        <v>35</v>
      </c>
      <c r="C66" s="34" t="s">
        <v>39</v>
      </c>
      <c r="D66" s="34" t="s">
        <v>102</v>
      </c>
      <c r="E66" s="3">
        <v>10000</v>
      </c>
      <c r="G66" s="3">
        <v>8000</v>
      </c>
      <c r="H66" s="50">
        <v>0.8</v>
      </c>
      <c r="I66" s="3">
        <v>0</v>
      </c>
      <c r="J66" s="3">
        <v>0</v>
      </c>
      <c r="K66" s="27">
        <v>0</v>
      </c>
      <c r="L66" s="3">
        <v>0</v>
      </c>
      <c r="M66" s="3">
        <v>0</v>
      </c>
    </row>
    <row r="67" spans="1:11" ht="12.75">
      <c r="A67" s="14" t="s">
        <v>78</v>
      </c>
      <c r="B67" s="37"/>
      <c r="C67" s="38" t="s">
        <v>39</v>
      </c>
      <c r="D67" s="37"/>
      <c r="E67" s="15">
        <f>SUM(E65:E66)</f>
        <v>38000</v>
      </c>
      <c r="F67" s="15"/>
      <c r="G67" s="15">
        <f>SUM(G65:G66)</f>
        <v>36000</v>
      </c>
      <c r="H67" s="53">
        <v>0.94</v>
      </c>
      <c r="K67" s="27"/>
    </row>
    <row r="68" spans="1:11" ht="12.75">
      <c r="A68" s="32" t="s">
        <v>80</v>
      </c>
      <c r="B68" s="36" t="s">
        <v>35</v>
      </c>
      <c r="C68" s="39"/>
      <c r="D68" s="36"/>
      <c r="E68" s="31">
        <f>SUM(E67,E56,E63)</f>
        <v>676255</v>
      </c>
      <c r="F68" s="31"/>
      <c r="G68" s="31">
        <f>SUM(G56,G63,G67)</f>
        <v>284803</v>
      </c>
      <c r="H68" s="52">
        <v>0.4211</v>
      </c>
      <c r="K68" s="27"/>
    </row>
    <row r="69" spans="2:13" ht="12.75">
      <c r="B69" s="34" t="s">
        <v>40</v>
      </c>
      <c r="C69" s="34" t="s">
        <v>41</v>
      </c>
      <c r="D69" s="34" t="s">
        <v>92</v>
      </c>
      <c r="E69" s="3">
        <v>0</v>
      </c>
      <c r="G69" s="3">
        <v>981</v>
      </c>
      <c r="H69" s="63" t="s">
        <v>131</v>
      </c>
      <c r="I69" s="3">
        <v>0</v>
      </c>
      <c r="J69" s="3">
        <v>0</v>
      </c>
      <c r="K69" s="27">
        <v>0</v>
      </c>
      <c r="L69" s="3">
        <v>0</v>
      </c>
      <c r="M69" s="3">
        <v>0</v>
      </c>
    </row>
    <row r="70" spans="2:11" ht="12.75">
      <c r="B70" s="34" t="s">
        <v>40</v>
      </c>
      <c r="C70" s="34" t="s">
        <v>41</v>
      </c>
      <c r="D70" s="34" t="s">
        <v>87</v>
      </c>
      <c r="E70" s="3">
        <v>3668300</v>
      </c>
      <c r="G70" s="3">
        <v>2180000</v>
      </c>
      <c r="H70" s="50">
        <v>0.5942</v>
      </c>
      <c r="K70" s="27"/>
    </row>
    <row r="71" spans="2:13" ht="12.75">
      <c r="B71" s="34" t="s">
        <v>40</v>
      </c>
      <c r="C71" s="34" t="s">
        <v>41</v>
      </c>
      <c r="D71" s="34" t="s">
        <v>89</v>
      </c>
      <c r="E71" s="3">
        <v>20</v>
      </c>
      <c r="G71" s="3">
        <v>68</v>
      </c>
      <c r="H71" s="50">
        <v>3.4</v>
      </c>
      <c r="I71" s="3">
        <v>0</v>
      </c>
      <c r="J71" s="3">
        <v>0</v>
      </c>
      <c r="K71" s="27">
        <v>0</v>
      </c>
      <c r="L71" s="3">
        <v>0</v>
      </c>
      <c r="M71" s="3">
        <v>0</v>
      </c>
    </row>
    <row r="72" spans="2:11" ht="12.75">
      <c r="B72" s="34" t="s">
        <v>40</v>
      </c>
      <c r="C72" s="34" t="s">
        <v>41</v>
      </c>
      <c r="D72" s="34" t="s">
        <v>101</v>
      </c>
      <c r="E72" s="3">
        <v>300000</v>
      </c>
      <c r="G72" s="3">
        <v>0</v>
      </c>
      <c r="H72" s="60">
        <v>0</v>
      </c>
      <c r="K72" s="27"/>
    </row>
    <row r="73" spans="1:11" ht="12.75">
      <c r="A73" s="14" t="s">
        <v>78</v>
      </c>
      <c r="B73" s="37"/>
      <c r="C73" s="38" t="s">
        <v>41</v>
      </c>
      <c r="D73" s="37"/>
      <c r="E73" s="15">
        <f>SUM(E69:E72)</f>
        <v>3968320</v>
      </c>
      <c r="F73" s="15"/>
      <c r="G73" s="15">
        <f>SUM(G69:G72)</f>
        <v>2181049</v>
      </c>
      <c r="H73" s="53">
        <v>0.5496</v>
      </c>
      <c r="K73" s="27"/>
    </row>
    <row r="74" spans="2:11" ht="12.75">
      <c r="B74" s="34" t="s">
        <v>40</v>
      </c>
      <c r="C74" s="34" t="s">
        <v>104</v>
      </c>
      <c r="D74" s="34" t="s">
        <v>93</v>
      </c>
      <c r="E74" s="3">
        <v>150</v>
      </c>
      <c r="G74" s="3">
        <v>0</v>
      </c>
      <c r="H74" s="61">
        <v>0</v>
      </c>
      <c r="K74" s="27"/>
    </row>
    <row r="75" spans="1:11" ht="63.75" customHeight="1">
      <c r="A75" s="9" t="s">
        <v>79</v>
      </c>
      <c r="B75" s="22" t="s">
        <v>2</v>
      </c>
      <c r="C75" s="22" t="s">
        <v>3</v>
      </c>
      <c r="D75" s="22" t="s">
        <v>4</v>
      </c>
      <c r="E75" s="23" t="s">
        <v>5</v>
      </c>
      <c r="F75" s="23" t="s">
        <v>6</v>
      </c>
      <c r="G75" s="10" t="s">
        <v>82</v>
      </c>
      <c r="H75" s="10" t="s">
        <v>81</v>
      </c>
      <c r="K75" s="27"/>
    </row>
    <row r="76" spans="1:11" ht="12.75">
      <c r="A76" s="14" t="s">
        <v>78</v>
      </c>
      <c r="B76" s="37"/>
      <c r="C76" s="38" t="s">
        <v>104</v>
      </c>
      <c r="D76" s="37"/>
      <c r="E76" s="15">
        <f>SUM(E74)</f>
        <v>150</v>
      </c>
      <c r="F76" s="15"/>
      <c r="G76" s="15">
        <f>SUM(G74)</f>
        <v>0</v>
      </c>
      <c r="H76" s="62">
        <v>0</v>
      </c>
      <c r="K76" s="27"/>
    </row>
    <row r="77" spans="1:11" ht="12.75">
      <c r="A77" s="32" t="s">
        <v>80</v>
      </c>
      <c r="B77" s="36" t="s">
        <v>40</v>
      </c>
      <c r="C77" s="39"/>
      <c r="D77" s="36"/>
      <c r="E77" s="31">
        <f>SUM(E76,E73)</f>
        <v>3968470</v>
      </c>
      <c r="F77" s="31"/>
      <c r="G77" s="31">
        <f>SUM(G73,G76)</f>
        <v>2181049</v>
      </c>
      <c r="H77" s="52">
        <v>0.5496</v>
      </c>
      <c r="K77" s="27"/>
    </row>
    <row r="78" spans="2:13" ht="12.75">
      <c r="B78" s="34" t="s">
        <v>42</v>
      </c>
      <c r="C78" s="34" t="s">
        <v>43</v>
      </c>
      <c r="D78" s="34" t="s">
        <v>105</v>
      </c>
      <c r="E78" s="3">
        <v>1050423</v>
      </c>
      <c r="G78" s="3">
        <v>1206481</v>
      </c>
      <c r="H78" s="50">
        <v>1.1485</v>
      </c>
      <c r="I78" s="3">
        <v>0</v>
      </c>
      <c r="J78" s="3">
        <v>0</v>
      </c>
      <c r="K78" s="27">
        <v>0</v>
      </c>
      <c r="L78" s="3">
        <v>0</v>
      </c>
      <c r="M78" s="3">
        <v>0</v>
      </c>
    </row>
    <row r="79" spans="1:11" ht="12.75">
      <c r="A79" s="14" t="s">
        <v>78</v>
      </c>
      <c r="B79" s="37"/>
      <c r="C79" s="38" t="s">
        <v>43</v>
      </c>
      <c r="D79" s="37"/>
      <c r="E79" s="15">
        <f>SUM(E78)</f>
        <v>1050423</v>
      </c>
      <c r="F79" s="15"/>
      <c r="G79" s="15">
        <f>SUM(G78)</f>
        <v>1206481</v>
      </c>
      <c r="H79" s="53">
        <v>1.1485</v>
      </c>
      <c r="K79" s="27"/>
    </row>
    <row r="80" spans="2:13" ht="12.75">
      <c r="B80" s="34" t="s">
        <v>42</v>
      </c>
      <c r="C80" s="34" t="s">
        <v>44</v>
      </c>
      <c r="D80" s="34" t="s">
        <v>106</v>
      </c>
      <c r="E80" s="3">
        <v>3909752</v>
      </c>
      <c r="G80" s="3">
        <v>1660052</v>
      </c>
      <c r="H80" s="50">
        <v>0.4245</v>
      </c>
      <c r="I80" s="3">
        <v>0</v>
      </c>
      <c r="J80" s="3">
        <v>0</v>
      </c>
      <c r="K80" s="27">
        <v>0</v>
      </c>
      <c r="L80" s="3">
        <v>0</v>
      </c>
      <c r="M80" s="3">
        <v>0</v>
      </c>
    </row>
    <row r="81" spans="2:11" ht="12.75">
      <c r="B81" s="34" t="s">
        <v>42</v>
      </c>
      <c r="C81" s="34" t="s">
        <v>44</v>
      </c>
      <c r="D81" s="34" t="s">
        <v>107</v>
      </c>
      <c r="E81" s="3">
        <v>95000</v>
      </c>
      <c r="G81" s="3">
        <v>115689</v>
      </c>
      <c r="H81" s="50">
        <v>1.2177</v>
      </c>
      <c r="K81" s="27"/>
    </row>
    <row r="82" spans="1:11" ht="12.75">
      <c r="A82" s="14" t="s">
        <v>78</v>
      </c>
      <c r="B82" s="37"/>
      <c r="C82" s="38" t="s">
        <v>44</v>
      </c>
      <c r="D82" s="37"/>
      <c r="E82" s="15">
        <f>SUM(E80:E81)</f>
        <v>4004752</v>
      </c>
      <c r="F82" s="15"/>
      <c r="G82" s="15">
        <f>SUM(G80:G81)</f>
        <v>1775741</v>
      </c>
      <c r="H82" s="53">
        <v>0.4434</v>
      </c>
      <c r="K82" s="27"/>
    </row>
    <row r="83" spans="1:11" ht="12.75">
      <c r="A83" s="32" t="s">
        <v>80</v>
      </c>
      <c r="B83" s="36" t="s">
        <v>42</v>
      </c>
      <c r="C83" s="39"/>
      <c r="D83" s="36"/>
      <c r="E83" s="31">
        <f>SUM(E82,E79)</f>
        <v>5055175</v>
      </c>
      <c r="F83" s="31"/>
      <c r="G83" s="31">
        <f>SUM(G82,G79)</f>
        <v>2982222</v>
      </c>
      <c r="H83" s="52">
        <v>0.5899</v>
      </c>
      <c r="K83" s="27"/>
    </row>
    <row r="84" spans="2:11" ht="12.75">
      <c r="B84" s="34" t="s">
        <v>108</v>
      </c>
      <c r="C84" s="34" t="s">
        <v>109</v>
      </c>
      <c r="D84" s="34" t="s">
        <v>93</v>
      </c>
      <c r="E84" s="3">
        <v>17450</v>
      </c>
      <c r="G84" s="3">
        <v>17450</v>
      </c>
      <c r="H84" s="50">
        <v>1</v>
      </c>
      <c r="K84" s="27"/>
    </row>
    <row r="85" spans="1:11" ht="12.75">
      <c r="A85" s="14" t="s">
        <v>78</v>
      </c>
      <c r="B85" s="37"/>
      <c r="C85" s="38" t="s">
        <v>109</v>
      </c>
      <c r="D85" s="37"/>
      <c r="E85" s="15">
        <f>SUM(E84)</f>
        <v>17450</v>
      </c>
      <c r="F85" s="15"/>
      <c r="G85" s="15">
        <f>SUM(G84)</f>
        <v>17450</v>
      </c>
      <c r="H85" s="53">
        <v>1</v>
      </c>
      <c r="K85" s="27"/>
    </row>
    <row r="86" spans="1:11" ht="12.75">
      <c r="A86" s="32" t="s">
        <v>80</v>
      </c>
      <c r="B86" s="36" t="s">
        <v>108</v>
      </c>
      <c r="C86" s="39"/>
      <c r="D86" s="36"/>
      <c r="E86" s="31">
        <f>SUM(E85)</f>
        <v>17450</v>
      </c>
      <c r="F86" s="31"/>
      <c r="G86" s="31">
        <f>SUM(G85)</f>
        <v>17450</v>
      </c>
      <c r="H86" s="52">
        <v>1</v>
      </c>
      <c r="K86" s="27"/>
    </row>
    <row r="87" spans="2:13" ht="12.75">
      <c r="B87" s="34" t="s">
        <v>45</v>
      </c>
      <c r="C87" s="34" t="s">
        <v>46</v>
      </c>
      <c r="D87" s="34" t="s">
        <v>110</v>
      </c>
      <c r="E87" s="3">
        <v>26127926</v>
      </c>
      <c r="G87" s="3">
        <v>16160044</v>
      </c>
      <c r="H87" s="50">
        <v>0.6184</v>
      </c>
      <c r="I87" s="3">
        <v>0</v>
      </c>
      <c r="J87" s="3">
        <v>0</v>
      </c>
      <c r="K87" s="27">
        <v>0</v>
      </c>
      <c r="L87" s="3">
        <v>0</v>
      </c>
      <c r="M87" s="3">
        <v>0</v>
      </c>
    </row>
    <row r="88" spans="1:11" ht="12.75">
      <c r="A88" s="14" t="s">
        <v>78</v>
      </c>
      <c r="B88" s="37"/>
      <c r="C88" s="38" t="s">
        <v>46</v>
      </c>
      <c r="D88" s="37"/>
      <c r="E88" s="15">
        <f>SUM(E87)</f>
        <v>26127926</v>
      </c>
      <c r="F88" s="15"/>
      <c r="G88" s="15">
        <f>SUM(G87)</f>
        <v>16160044</v>
      </c>
      <c r="H88" s="53">
        <v>0.6184</v>
      </c>
      <c r="K88" s="27"/>
    </row>
    <row r="89" spans="2:13" ht="12.75">
      <c r="B89" s="34" t="s">
        <v>45</v>
      </c>
      <c r="C89" s="34" t="s">
        <v>111</v>
      </c>
      <c r="D89" s="34" t="s">
        <v>112</v>
      </c>
      <c r="E89" s="3">
        <v>679515</v>
      </c>
      <c r="G89" s="3">
        <v>679515</v>
      </c>
      <c r="H89" s="50">
        <v>1</v>
      </c>
      <c r="I89" s="3">
        <v>0</v>
      </c>
      <c r="J89" s="3">
        <v>0</v>
      </c>
      <c r="K89" s="27">
        <v>0</v>
      </c>
      <c r="L89" s="3">
        <v>0</v>
      </c>
      <c r="M89" s="3">
        <v>0</v>
      </c>
    </row>
    <row r="90" spans="1:11" ht="12.75">
      <c r="A90" s="14" t="s">
        <v>78</v>
      </c>
      <c r="B90" s="37"/>
      <c r="C90" s="38" t="s">
        <v>111</v>
      </c>
      <c r="D90" s="37"/>
      <c r="E90" s="15">
        <f>SUM(E89)</f>
        <v>679515</v>
      </c>
      <c r="F90" s="15"/>
      <c r="G90" s="15">
        <f>SUM(G89)</f>
        <v>679515</v>
      </c>
      <c r="H90" s="53">
        <v>1</v>
      </c>
      <c r="K90" s="27"/>
    </row>
    <row r="91" spans="2:13" ht="12.75">
      <c r="B91" s="34" t="s">
        <v>45</v>
      </c>
      <c r="C91" s="34" t="s">
        <v>47</v>
      </c>
      <c r="D91" s="34" t="s">
        <v>110</v>
      </c>
      <c r="E91" s="3">
        <v>2286780</v>
      </c>
      <c r="G91" s="3">
        <v>1143390</v>
      </c>
      <c r="H91" s="50">
        <v>0.5</v>
      </c>
      <c r="I91" s="3">
        <v>0</v>
      </c>
      <c r="J91" s="3">
        <v>0</v>
      </c>
      <c r="K91" s="27">
        <v>0</v>
      </c>
      <c r="L91" s="3">
        <v>0</v>
      </c>
      <c r="M91" s="3">
        <v>0</v>
      </c>
    </row>
    <row r="92" spans="1:11" ht="12.75">
      <c r="A92" s="14" t="s">
        <v>78</v>
      </c>
      <c r="B92" s="37"/>
      <c r="C92" s="38" t="s">
        <v>47</v>
      </c>
      <c r="D92" s="37"/>
      <c r="E92" s="15">
        <f>SUM(E91)</f>
        <v>2286780</v>
      </c>
      <c r="F92" s="15"/>
      <c r="G92" s="15">
        <f>SUM(G91)</f>
        <v>1143390</v>
      </c>
      <c r="H92" s="53">
        <v>0.5</v>
      </c>
      <c r="K92" s="27"/>
    </row>
    <row r="93" spans="2:13" ht="12.75">
      <c r="B93" s="34" t="s">
        <v>45</v>
      </c>
      <c r="C93" s="34" t="s">
        <v>48</v>
      </c>
      <c r="D93" s="34" t="s">
        <v>92</v>
      </c>
      <c r="E93" s="3">
        <v>50000</v>
      </c>
      <c r="G93" s="3">
        <v>11861</v>
      </c>
      <c r="H93" s="50">
        <v>0.2372</v>
      </c>
      <c r="I93" s="3">
        <v>0</v>
      </c>
      <c r="J93" s="3">
        <v>0</v>
      </c>
      <c r="K93" s="27">
        <v>0</v>
      </c>
      <c r="L93" s="3">
        <v>0</v>
      </c>
      <c r="M93" s="3">
        <v>0</v>
      </c>
    </row>
    <row r="94" spans="1:11" ht="12.75">
      <c r="A94" s="14" t="s">
        <v>78</v>
      </c>
      <c r="B94" s="37"/>
      <c r="C94" s="38" t="s">
        <v>48</v>
      </c>
      <c r="D94" s="37"/>
      <c r="E94" s="15">
        <f>SUM(E93)</f>
        <v>50000</v>
      </c>
      <c r="F94" s="15"/>
      <c r="G94" s="15">
        <f>SUM(G93)</f>
        <v>11861</v>
      </c>
      <c r="H94" s="53">
        <v>0.2372</v>
      </c>
      <c r="K94" s="27"/>
    </row>
    <row r="95" spans="2:11" ht="12.75">
      <c r="B95" s="34" t="s">
        <v>45</v>
      </c>
      <c r="C95" s="34" t="s">
        <v>113</v>
      </c>
      <c r="D95" s="34" t="s">
        <v>110</v>
      </c>
      <c r="E95" s="3">
        <v>734539</v>
      </c>
      <c r="G95" s="3">
        <v>367272</v>
      </c>
      <c r="H95" s="50">
        <v>0.5</v>
      </c>
      <c r="K95" s="27"/>
    </row>
    <row r="96" spans="1:11" ht="12.75">
      <c r="A96" s="14" t="s">
        <v>78</v>
      </c>
      <c r="B96" s="37"/>
      <c r="C96" s="38" t="s">
        <v>113</v>
      </c>
      <c r="D96" s="37"/>
      <c r="E96" s="15">
        <f>SUM(E95)</f>
        <v>734539</v>
      </c>
      <c r="F96" s="15"/>
      <c r="G96" s="15">
        <f>SUM(G95)</f>
        <v>367272</v>
      </c>
      <c r="H96" s="53">
        <v>0.5</v>
      </c>
      <c r="K96" s="27"/>
    </row>
    <row r="97" spans="1:11" ht="12.75">
      <c r="A97" s="32" t="s">
        <v>80</v>
      </c>
      <c r="B97" s="36" t="s">
        <v>45</v>
      </c>
      <c r="C97" s="39"/>
      <c r="D97" s="36"/>
      <c r="E97" s="31">
        <f>SUM(E96,E94,E92,E90,E88)</f>
        <v>29878760</v>
      </c>
      <c r="F97" s="31"/>
      <c r="G97" s="31">
        <f>SUM(G96,G94,G92,G90,G88)</f>
        <v>18362082</v>
      </c>
      <c r="H97" s="52">
        <v>0.6145</v>
      </c>
      <c r="K97" s="27"/>
    </row>
    <row r="98" spans="2:13" ht="12.75">
      <c r="B98" s="34" t="s">
        <v>49</v>
      </c>
      <c r="C98" s="34" t="s">
        <v>50</v>
      </c>
      <c r="D98" s="34" t="s">
        <v>114</v>
      </c>
      <c r="E98" s="3">
        <v>60000</v>
      </c>
      <c r="G98" s="3">
        <v>30000</v>
      </c>
      <c r="H98" s="50">
        <v>0.5</v>
      </c>
      <c r="I98" s="3">
        <v>0</v>
      </c>
      <c r="J98" s="3">
        <v>0</v>
      </c>
      <c r="K98" s="27">
        <v>0</v>
      </c>
      <c r="L98" s="3">
        <v>0</v>
      </c>
      <c r="M98" s="3">
        <v>0</v>
      </c>
    </row>
    <row r="99" spans="1:11" ht="12.75">
      <c r="A99" s="14" t="s">
        <v>78</v>
      </c>
      <c r="B99" s="37"/>
      <c r="C99" s="38" t="s">
        <v>50</v>
      </c>
      <c r="D99" s="37"/>
      <c r="E99" s="15">
        <f>SUM(E98)</f>
        <v>60000</v>
      </c>
      <c r="F99" s="15"/>
      <c r="G99" s="15">
        <f>SUM(G98)</f>
        <v>30000</v>
      </c>
      <c r="H99" s="53">
        <v>0.5</v>
      </c>
      <c r="K99" s="27"/>
    </row>
    <row r="100" spans="2:13" ht="12.75">
      <c r="B100" s="34" t="s">
        <v>49</v>
      </c>
      <c r="C100" s="34" t="s">
        <v>52</v>
      </c>
      <c r="D100" s="34" t="s">
        <v>98</v>
      </c>
      <c r="E100" s="3">
        <v>0</v>
      </c>
      <c r="G100" s="3">
        <v>118</v>
      </c>
      <c r="H100" s="63" t="s">
        <v>131</v>
      </c>
      <c r="I100" s="3">
        <v>0</v>
      </c>
      <c r="J100" s="3">
        <v>0</v>
      </c>
      <c r="K100" s="27">
        <v>0</v>
      </c>
      <c r="L100" s="3">
        <v>0</v>
      </c>
      <c r="M100" s="3">
        <v>0</v>
      </c>
    </row>
    <row r="101" spans="2:13" ht="12.75">
      <c r="B101" s="34" t="s">
        <v>49</v>
      </c>
      <c r="C101" s="34" t="s">
        <v>52</v>
      </c>
      <c r="D101" s="34" t="s">
        <v>92</v>
      </c>
      <c r="E101" s="3">
        <v>0</v>
      </c>
      <c r="G101" s="3">
        <v>336</v>
      </c>
      <c r="H101" s="63" t="s">
        <v>131</v>
      </c>
      <c r="I101" s="3">
        <v>0</v>
      </c>
      <c r="J101" s="3">
        <v>0</v>
      </c>
      <c r="K101" s="27">
        <v>0</v>
      </c>
      <c r="L101" s="3">
        <v>0</v>
      </c>
      <c r="M101" s="3">
        <v>0</v>
      </c>
    </row>
    <row r="102" spans="1:11" ht="12.75">
      <c r="A102" s="14" t="s">
        <v>78</v>
      </c>
      <c r="B102" s="37"/>
      <c r="C102" s="38" t="s">
        <v>52</v>
      </c>
      <c r="D102" s="37"/>
      <c r="E102" s="15">
        <f>SUM(E100:E101)</f>
        <v>0</v>
      </c>
      <c r="F102" s="15"/>
      <c r="G102" s="15">
        <f>SUM(G100:G101)</f>
        <v>454</v>
      </c>
      <c r="H102" s="65" t="s">
        <v>131</v>
      </c>
      <c r="K102" s="27"/>
    </row>
    <row r="103" spans="2:13" ht="12.75" hidden="1">
      <c r="B103" s="34" t="s">
        <v>49</v>
      </c>
      <c r="C103" s="34" t="s">
        <v>53</v>
      </c>
      <c r="D103" s="34" t="s">
        <v>26</v>
      </c>
      <c r="H103" s="64"/>
      <c r="I103" s="3">
        <v>0</v>
      </c>
      <c r="J103" s="3">
        <v>0</v>
      </c>
      <c r="K103" s="27">
        <v>0</v>
      </c>
      <c r="L103" s="3">
        <v>0</v>
      </c>
      <c r="M103" s="3">
        <v>0</v>
      </c>
    </row>
    <row r="104" spans="1:11" ht="12.75" hidden="1">
      <c r="A104" s="14" t="s">
        <v>78</v>
      </c>
      <c r="B104" s="37"/>
      <c r="C104" s="38" t="s">
        <v>53</v>
      </c>
      <c r="D104" s="37"/>
      <c r="E104" s="15"/>
      <c r="F104" s="15"/>
      <c r="G104" s="15"/>
      <c r="H104" s="66"/>
      <c r="K104" s="27"/>
    </row>
    <row r="105" spans="2:13" ht="12.75">
      <c r="B105" s="34" t="s">
        <v>49</v>
      </c>
      <c r="C105" s="34" t="s">
        <v>54</v>
      </c>
      <c r="D105" s="34" t="s">
        <v>103</v>
      </c>
      <c r="E105" s="3">
        <v>0</v>
      </c>
      <c r="G105" s="3">
        <v>50</v>
      </c>
      <c r="H105" s="63" t="s">
        <v>131</v>
      </c>
      <c r="I105" s="3">
        <v>0</v>
      </c>
      <c r="J105" s="3">
        <v>0</v>
      </c>
      <c r="K105" s="27">
        <v>0</v>
      </c>
      <c r="L105" s="3">
        <v>0</v>
      </c>
      <c r="M105" s="3">
        <v>0</v>
      </c>
    </row>
    <row r="106" spans="2:13" ht="12.75">
      <c r="B106" s="34" t="s">
        <v>49</v>
      </c>
      <c r="C106" s="34" t="s">
        <v>54</v>
      </c>
      <c r="D106" s="34" t="s">
        <v>96</v>
      </c>
      <c r="E106" s="3">
        <v>27500</v>
      </c>
      <c r="G106" s="3">
        <v>16586</v>
      </c>
      <c r="H106" s="50">
        <v>0.6031</v>
      </c>
      <c r="I106" s="3">
        <v>0</v>
      </c>
      <c r="J106" s="3">
        <v>0</v>
      </c>
      <c r="K106" s="27">
        <v>0</v>
      </c>
      <c r="L106" s="3">
        <v>0</v>
      </c>
      <c r="M106" s="3">
        <v>0</v>
      </c>
    </row>
    <row r="107" spans="2:13" ht="12.75">
      <c r="B107" s="34" t="s">
        <v>49</v>
      </c>
      <c r="C107" s="34" t="s">
        <v>54</v>
      </c>
      <c r="D107" s="34" t="s">
        <v>98</v>
      </c>
      <c r="E107" s="3">
        <v>0</v>
      </c>
      <c r="G107" s="3">
        <v>745</v>
      </c>
      <c r="H107" s="63" t="s">
        <v>131</v>
      </c>
      <c r="I107" s="3">
        <v>0</v>
      </c>
      <c r="J107" s="3">
        <v>0</v>
      </c>
      <c r="K107" s="27">
        <v>0</v>
      </c>
      <c r="L107" s="3">
        <v>0</v>
      </c>
      <c r="M107" s="3">
        <v>0</v>
      </c>
    </row>
    <row r="108" spans="2:13" ht="12.75">
      <c r="B108" s="34" t="s">
        <v>49</v>
      </c>
      <c r="C108" s="34" t="s">
        <v>54</v>
      </c>
      <c r="D108" s="34" t="s">
        <v>92</v>
      </c>
      <c r="E108" s="3">
        <v>0</v>
      </c>
      <c r="G108" s="3">
        <v>1704</v>
      </c>
      <c r="H108" s="63" t="s">
        <v>131</v>
      </c>
      <c r="I108" s="3">
        <v>0</v>
      </c>
      <c r="J108" s="3">
        <v>0</v>
      </c>
      <c r="K108" s="27">
        <v>0</v>
      </c>
      <c r="L108" s="3">
        <v>0</v>
      </c>
      <c r="M108" s="3">
        <v>0</v>
      </c>
    </row>
    <row r="109" spans="2:13" ht="12.75">
      <c r="B109" s="34" t="s">
        <v>49</v>
      </c>
      <c r="C109" s="34" t="s">
        <v>54</v>
      </c>
      <c r="D109" s="34" t="s">
        <v>93</v>
      </c>
      <c r="E109" s="3">
        <v>0</v>
      </c>
      <c r="G109" s="3">
        <v>218</v>
      </c>
      <c r="H109" s="63" t="s">
        <v>131</v>
      </c>
      <c r="I109" s="3">
        <v>0</v>
      </c>
      <c r="J109" s="3">
        <v>0</v>
      </c>
      <c r="K109" s="27">
        <v>0</v>
      </c>
      <c r="L109" s="3">
        <v>0</v>
      </c>
      <c r="M109" s="3">
        <v>0</v>
      </c>
    </row>
    <row r="110" spans="1:11" ht="12.75">
      <c r="A110" s="14" t="s">
        <v>78</v>
      </c>
      <c r="B110" s="37"/>
      <c r="C110" s="38" t="s">
        <v>54</v>
      </c>
      <c r="D110" s="37"/>
      <c r="E110" s="15">
        <f>SUM(E105:E109)</f>
        <v>27500</v>
      </c>
      <c r="F110" s="15"/>
      <c r="G110" s="15">
        <f>SUM(G105:G109)</f>
        <v>19303</v>
      </c>
      <c r="H110" s="53">
        <v>0.7019</v>
      </c>
      <c r="K110" s="27"/>
    </row>
    <row r="111" spans="2:13" ht="12.75" hidden="1">
      <c r="B111" s="34" t="s">
        <v>49</v>
      </c>
      <c r="C111" s="34" t="s">
        <v>55</v>
      </c>
      <c r="D111" s="34" t="s">
        <v>25</v>
      </c>
      <c r="H111" s="50"/>
      <c r="I111" s="3">
        <v>0</v>
      </c>
      <c r="J111" s="3">
        <v>0</v>
      </c>
      <c r="K111" s="27">
        <v>0</v>
      </c>
      <c r="L111" s="3">
        <v>0</v>
      </c>
      <c r="M111" s="3">
        <v>0</v>
      </c>
    </row>
    <row r="112" spans="1:11" ht="12.75" hidden="1">
      <c r="A112" s="14" t="s">
        <v>78</v>
      </c>
      <c r="B112" s="37"/>
      <c r="C112" s="38" t="s">
        <v>55</v>
      </c>
      <c r="D112" s="37"/>
      <c r="E112" s="15"/>
      <c r="F112" s="15"/>
      <c r="G112" s="15"/>
      <c r="H112" s="53"/>
      <c r="K112" s="27"/>
    </row>
    <row r="113" spans="2:13" ht="12.75">
      <c r="B113" s="34" t="s">
        <v>49</v>
      </c>
      <c r="C113" s="34" t="s">
        <v>56</v>
      </c>
      <c r="D113" s="34" t="s">
        <v>103</v>
      </c>
      <c r="E113" s="3">
        <v>780</v>
      </c>
      <c r="G113" s="3">
        <v>209</v>
      </c>
      <c r="H113" s="50">
        <v>0.2679</v>
      </c>
      <c r="I113" s="3">
        <v>0</v>
      </c>
      <c r="J113" s="3">
        <v>0</v>
      </c>
      <c r="K113" s="27">
        <v>0</v>
      </c>
      <c r="L113" s="3">
        <v>0</v>
      </c>
      <c r="M113" s="3">
        <v>0</v>
      </c>
    </row>
    <row r="114" spans="2:13" ht="12.75">
      <c r="B114" s="34" t="s">
        <v>49</v>
      </c>
      <c r="C114" s="34" t="s">
        <v>56</v>
      </c>
      <c r="D114" s="34" t="s">
        <v>96</v>
      </c>
      <c r="E114" s="3">
        <v>37742</v>
      </c>
      <c r="G114" s="3">
        <v>13814</v>
      </c>
      <c r="H114" s="50">
        <v>0.366</v>
      </c>
      <c r="I114" s="3">
        <v>0</v>
      </c>
      <c r="J114" s="3">
        <v>0</v>
      </c>
      <c r="K114" s="27">
        <v>0</v>
      </c>
      <c r="L114" s="3">
        <v>0</v>
      </c>
      <c r="M114" s="3">
        <v>0</v>
      </c>
    </row>
    <row r="115" spans="2:13" ht="12.75">
      <c r="B115" s="34" t="s">
        <v>49</v>
      </c>
      <c r="C115" s="34" t="s">
        <v>56</v>
      </c>
      <c r="D115" s="34" t="s">
        <v>98</v>
      </c>
      <c r="E115" s="3">
        <v>6600</v>
      </c>
      <c r="G115" s="3">
        <v>2683</v>
      </c>
      <c r="H115" s="50">
        <v>0.4065</v>
      </c>
      <c r="I115" s="3">
        <v>0</v>
      </c>
      <c r="J115" s="3">
        <v>0</v>
      </c>
      <c r="K115" s="27">
        <v>0</v>
      </c>
      <c r="L115" s="3">
        <v>0</v>
      </c>
      <c r="M115" s="3">
        <v>0</v>
      </c>
    </row>
    <row r="116" spans="2:13" ht="12.75">
      <c r="B116" s="34" t="s">
        <v>49</v>
      </c>
      <c r="C116" s="34" t="s">
        <v>56</v>
      </c>
      <c r="D116" s="34" t="s">
        <v>92</v>
      </c>
      <c r="E116" s="3">
        <v>0</v>
      </c>
      <c r="G116" s="3">
        <v>2272</v>
      </c>
      <c r="H116" s="63" t="s">
        <v>131</v>
      </c>
      <c r="I116" s="3">
        <v>0</v>
      </c>
      <c r="J116" s="3">
        <v>0</v>
      </c>
      <c r="K116" s="27">
        <v>0</v>
      </c>
      <c r="L116" s="3">
        <v>0</v>
      </c>
      <c r="M116" s="3">
        <v>0</v>
      </c>
    </row>
    <row r="117" spans="2:13" ht="12.75">
      <c r="B117" s="34" t="s">
        <v>49</v>
      </c>
      <c r="C117" s="34" t="s">
        <v>56</v>
      </c>
      <c r="D117" s="34" t="s">
        <v>93</v>
      </c>
      <c r="E117" s="3">
        <v>16175</v>
      </c>
      <c r="G117" s="3">
        <v>2148</v>
      </c>
      <c r="H117" s="50">
        <v>0.1327</v>
      </c>
      <c r="I117" s="3">
        <v>0</v>
      </c>
      <c r="J117" s="3">
        <v>0</v>
      </c>
      <c r="K117" s="27">
        <v>0</v>
      </c>
      <c r="L117" s="3">
        <v>0</v>
      </c>
      <c r="M117" s="3">
        <v>0</v>
      </c>
    </row>
    <row r="118" spans="2:13" ht="12.75" hidden="1">
      <c r="B118" s="34" t="s">
        <v>49</v>
      </c>
      <c r="C118" s="34" t="s">
        <v>56</v>
      </c>
      <c r="D118" s="34" t="s">
        <v>20</v>
      </c>
      <c r="H118" s="50"/>
      <c r="I118" s="3">
        <v>0</v>
      </c>
      <c r="J118" s="3">
        <v>0</v>
      </c>
      <c r="K118" s="27">
        <v>0</v>
      </c>
      <c r="L118" s="3">
        <v>0</v>
      </c>
      <c r="M118" s="3">
        <v>0</v>
      </c>
    </row>
    <row r="119" spans="1:11" ht="12.75">
      <c r="A119" s="14" t="s">
        <v>78</v>
      </c>
      <c r="B119" s="37"/>
      <c r="C119" s="38" t="s">
        <v>56</v>
      </c>
      <c r="D119" s="37"/>
      <c r="E119" s="15">
        <f>SUM(E113:E118)</f>
        <v>61297</v>
      </c>
      <c r="F119" s="15"/>
      <c r="G119" s="15">
        <f>SUM(G113:G118)</f>
        <v>21126</v>
      </c>
      <c r="H119" s="53">
        <v>0.3446</v>
      </c>
      <c r="K119" s="27"/>
    </row>
    <row r="120" spans="2:13" ht="12.75">
      <c r="B120" s="34" t="s">
        <v>49</v>
      </c>
      <c r="C120" s="34" t="s">
        <v>57</v>
      </c>
      <c r="D120" s="34" t="s">
        <v>96</v>
      </c>
      <c r="E120" s="3">
        <v>6646</v>
      </c>
      <c r="G120" s="3">
        <v>3301</v>
      </c>
      <c r="H120" s="50">
        <v>0.4966</v>
      </c>
      <c r="I120" s="3">
        <v>0</v>
      </c>
      <c r="J120" s="3">
        <v>0</v>
      </c>
      <c r="K120" s="27">
        <v>0</v>
      </c>
      <c r="L120" s="3">
        <v>0</v>
      </c>
      <c r="M120" s="3">
        <v>0</v>
      </c>
    </row>
    <row r="121" spans="2:13" ht="12.75">
      <c r="B121" s="34" t="s">
        <v>49</v>
      </c>
      <c r="C121" s="34" t="s">
        <v>57</v>
      </c>
      <c r="D121" s="34" t="s">
        <v>98</v>
      </c>
      <c r="E121" s="3">
        <v>84</v>
      </c>
      <c r="G121" s="3">
        <v>11</v>
      </c>
      <c r="H121" s="50">
        <v>0.1309</v>
      </c>
      <c r="I121" s="3">
        <v>0</v>
      </c>
      <c r="J121" s="3">
        <v>0</v>
      </c>
      <c r="K121" s="27">
        <v>0</v>
      </c>
      <c r="L121" s="3">
        <v>0</v>
      </c>
      <c r="M121" s="3">
        <v>0</v>
      </c>
    </row>
    <row r="122" spans="2:13" ht="12.75">
      <c r="B122" s="34" t="s">
        <v>49</v>
      </c>
      <c r="C122" s="34" t="s">
        <v>57</v>
      </c>
      <c r="D122" s="34" t="s">
        <v>92</v>
      </c>
      <c r="E122" s="3">
        <v>0</v>
      </c>
      <c r="G122" s="3">
        <v>471</v>
      </c>
      <c r="H122" s="63" t="s">
        <v>131</v>
      </c>
      <c r="I122" s="3">
        <v>0</v>
      </c>
      <c r="J122" s="3">
        <v>0</v>
      </c>
      <c r="K122" s="27">
        <v>0</v>
      </c>
      <c r="L122" s="3">
        <v>0</v>
      </c>
      <c r="M122" s="3">
        <v>0</v>
      </c>
    </row>
    <row r="123" spans="2:13" ht="12.75" hidden="1">
      <c r="B123" s="34" t="s">
        <v>49</v>
      </c>
      <c r="C123" s="34" t="s">
        <v>57</v>
      </c>
      <c r="D123" s="34" t="s">
        <v>25</v>
      </c>
      <c r="H123" s="50"/>
      <c r="I123" s="3">
        <v>0</v>
      </c>
      <c r="J123" s="3">
        <v>0</v>
      </c>
      <c r="K123" s="27">
        <v>0</v>
      </c>
      <c r="L123" s="3">
        <v>0</v>
      </c>
      <c r="M123" s="3">
        <v>0</v>
      </c>
    </row>
    <row r="124" spans="1:11" ht="12.75">
      <c r="A124" s="14" t="s">
        <v>78</v>
      </c>
      <c r="B124" s="37"/>
      <c r="C124" s="38" t="s">
        <v>57</v>
      </c>
      <c r="D124" s="37"/>
      <c r="E124" s="15">
        <f>SUM(E120:E123)</f>
        <v>6730</v>
      </c>
      <c r="F124" s="15"/>
      <c r="G124" s="15">
        <f>SUM(G120:G123)</f>
        <v>3783</v>
      </c>
      <c r="H124" s="53">
        <v>0.5621</v>
      </c>
      <c r="K124" s="27"/>
    </row>
    <row r="125" spans="2:13" ht="12.75">
      <c r="B125" s="34" t="s">
        <v>49</v>
      </c>
      <c r="C125" s="34" t="s">
        <v>58</v>
      </c>
      <c r="D125" s="34" t="s">
        <v>115</v>
      </c>
      <c r="E125" s="3">
        <v>120848</v>
      </c>
      <c r="G125" s="3">
        <v>58656</v>
      </c>
      <c r="H125" s="50">
        <v>0.4853</v>
      </c>
      <c r="I125" s="3">
        <v>0</v>
      </c>
      <c r="J125" s="3">
        <v>0</v>
      </c>
      <c r="K125" s="27">
        <v>0</v>
      </c>
      <c r="L125" s="3">
        <v>0</v>
      </c>
      <c r="M125" s="3">
        <v>0</v>
      </c>
    </row>
    <row r="126" spans="1:11" ht="12.75">
      <c r="A126" s="14" t="s">
        <v>78</v>
      </c>
      <c r="B126" s="37"/>
      <c r="C126" s="38" t="s">
        <v>58</v>
      </c>
      <c r="D126" s="37"/>
      <c r="E126" s="15">
        <f>SUM(E125)</f>
        <v>120848</v>
      </c>
      <c r="F126" s="15"/>
      <c r="G126" s="15">
        <f>SUM(G125)</f>
        <v>58656</v>
      </c>
      <c r="H126" s="53">
        <v>0.4853</v>
      </c>
      <c r="K126" s="27"/>
    </row>
    <row r="127" spans="2:13" ht="12.75" hidden="1">
      <c r="B127" s="34" t="s">
        <v>49</v>
      </c>
      <c r="C127" s="34" t="s">
        <v>58</v>
      </c>
      <c r="D127" s="34" t="s">
        <v>25</v>
      </c>
      <c r="H127" s="57"/>
      <c r="I127" s="3">
        <v>0</v>
      </c>
      <c r="J127" s="3">
        <v>0</v>
      </c>
      <c r="K127" s="27">
        <v>0</v>
      </c>
      <c r="L127" s="3">
        <v>0</v>
      </c>
      <c r="M127" s="3">
        <v>0</v>
      </c>
    </row>
    <row r="128" spans="2:13" ht="12.75" hidden="1">
      <c r="B128" s="34" t="s">
        <v>49</v>
      </c>
      <c r="C128" s="34" t="s">
        <v>58</v>
      </c>
      <c r="D128" s="34" t="s">
        <v>59</v>
      </c>
      <c r="H128" s="57"/>
      <c r="I128" s="3">
        <v>0</v>
      </c>
      <c r="J128" s="3">
        <v>0</v>
      </c>
      <c r="K128" s="27">
        <v>0</v>
      </c>
      <c r="L128" s="3">
        <v>0</v>
      </c>
      <c r="M128" s="3">
        <v>0</v>
      </c>
    </row>
    <row r="129" spans="1:11" ht="63.75" customHeight="1" hidden="1">
      <c r="A129" s="9" t="s">
        <v>79</v>
      </c>
      <c r="B129" s="22" t="s">
        <v>2</v>
      </c>
      <c r="C129" s="22" t="s">
        <v>3</v>
      </c>
      <c r="D129" s="22" t="s">
        <v>4</v>
      </c>
      <c r="E129" s="23" t="s">
        <v>5</v>
      </c>
      <c r="F129" s="23" t="s">
        <v>6</v>
      </c>
      <c r="G129" s="10" t="s">
        <v>82</v>
      </c>
      <c r="H129" s="56" t="s">
        <v>81</v>
      </c>
      <c r="K129" s="27"/>
    </row>
    <row r="130" spans="1:11" ht="12.75" hidden="1">
      <c r="A130" s="14" t="s">
        <v>78</v>
      </c>
      <c r="B130" s="37"/>
      <c r="C130" s="38" t="s">
        <v>58</v>
      </c>
      <c r="D130" s="37"/>
      <c r="E130" s="15"/>
      <c r="F130" s="15"/>
      <c r="G130" s="15"/>
      <c r="H130" s="58"/>
      <c r="K130" s="27"/>
    </row>
    <row r="131" spans="1:11" ht="12.75">
      <c r="A131" s="32" t="s">
        <v>80</v>
      </c>
      <c r="B131" s="36" t="s">
        <v>49</v>
      </c>
      <c r="C131" s="39"/>
      <c r="D131" s="36"/>
      <c r="E131" s="31">
        <f>SUM(E99,E102,E110,E119,E124,E126)</f>
        <v>276375</v>
      </c>
      <c r="F131" s="31"/>
      <c r="G131" s="31">
        <f>SUM(G99,G102,G110,G119,G124,G126)</f>
        <v>133322</v>
      </c>
      <c r="H131" s="52">
        <v>0.4823</v>
      </c>
      <c r="K131" s="27"/>
    </row>
    <row r="132" spans="2:13" ht="12.75">
      <c r="B132" s="34" t="s">
        <v>60</v>
      </c>
      <c r="C132" s="34" t="s">
        <v>61</v>
      </c>
      <c r="D132" s="34" t="s">
        <v>116</v>
      </c>
      <c r="E132" s="3">
        <v>35000</v>
      </c>
      <c r="G132" s="3">
        <v>20000</v>
      </c>
      <c r="H132" s="50">
        <v>0.5714</v>
      </c>
      <c r="I132" s="3">
        <v>0</v>
      </c>
      <c r="J132" s="3">
        <v>0</v>
      </c>
      <c r="K132" s="27">
        <v>0</v>
      </c>
      <c r="L132" s="3">
        <v>0</v>
      </c>
      <c r="M132" s="3">
        <v>0</v>
      </c>
    </row>
    <row r="133" spans="1:11" ht="12.75">
      <c r="A133" s="14" t="s">
        <v>78</v>
      </c>
      <c r="B133" s="37"/>
      <c r="C133" s="38" t="s">
        <v>61</v>
      </c>
      <c r="D133" s="37"/>
      <c r="E133" s="15">
        <f>SUM(E132)</f>
        <v>35000</v>
      </c>
      <c r="F133" s="15"/>
      <c r="G133" s="15">
        <f>SUM(G132)</f>
        <v>20000</v>
      </c>
      <c r="H133" s="53">
        <v>0.5714</v>
      </c>
      <c r="K133" s="27"/>
    </row>
    <row r="134" spans="2:13" ht="12.75">
      <c r="B134" s="34" t="s">
        <v>60</v>
      </c>
      <c r="C134" s="34" t="s">
        <v>62</v>
      </c>
      <c r="D134" s="34" t="s">
        <v>87</v>
      </c>
      <c r="E134" s="3">
        <v>1047018</v>
      </c>
      <c r="G134" s="3">
        <v>523433</v>
      </c>
      <c r="H134" s="50">
        <v>0.4999</v>
      </c>
      <c r="I134" s="3">
        <v>0</v>
      </c>
      <c r="J134" s="3">
        <v>0</v>
      </c>
      <c r="K134" s="27">
        <v>0</v>
      </c>
      <c r="L134" s="3">
        <v>0</v>
      </c>
      <c r="M134" s="3">
        <v>0</v>
      </c>
    </row>
    <row r="135" spans="1:11" ht="12.75">
      <c r="A135" s="14" t="s">
        <v>78</v>
      </c>
      <c r="B135" s="37"/>
      <c r="C135" s="38" t="s">
        <v>62</v>
      </c>
      <c r="D135" s="37"/>
      <c r="E135" s="15">
        <f>SUM(E134)</f>
        <v>1047018</v>
      </c>
      <c r="F135" s="15"/>
      <c r="G135" s="15">
        <f>SUM(G134)</f>
        <v>523433</v>
      </c>
      <c r="H135" s="53">
        <v>0.4999</v>
      </c>
      <c r="K135" s="27"/>
    </row>
    <row r="136" spans="1:11" ht="12.75">
      <c r="A136" s="32" t="s">
        <v>80</v>
      </c>
      <c r="B136" s="36" t="s">
        <v>60</v>
      </c>
      <c r="C136" s="39"/>
      <c r="D136" s="36"/>
      <c r="E136" s="31">
        <f>SUM(E135,E133)</f>
        <v>1082018</v>
      </c>
      <c r="F136" s="31"/>
      <c r="G136" s="31">
        <f>SUM(G135,G133)</f>
        <v>543433</v>
      </c>
      <c r="H136" s="52">
        <v>0.5022</v>
      </c>
      <c r="K136" s="27"/>
    </row>
    <row r="137" spans="2:13" ht="12.75">
      <c r="B137" s="34" t="s">
        <v>117</v>
      </c>
      <c r="C137" s="34" t="s">
        <v>118</v>
      </c>
      <c r="D137" s="34" t="s">
        <v>96</v>
      </c>
      <c r="E137" s="3">
        <v>5700</v>
      </c>
      <c r="G137" s="3">
        <v>6658</v>
      </c>
      <c r="H137" s="50">
        <v>1.168</v>
      </c>
      <c r="I137" s="3">
        <v>0</v>
      </c>
      <c r="J137" s="3">
        <v>0</v>
      </c>
      <c r="K137" s="27">
        <v>0</v>
      </c>
      <c r="L137" s="3">
        <v>0</v>
      </c>
      <c r="M137" s="3">
        <v>0</v>
      </c>
    </row>
    <row r="138" spans="2:13" ht="12.75">
      <c r="B138" s="34" t="s">
        <v>117</v>
      </c>
      <c r="C138" s="34" t="s">
        <v>118</v>
      </c>
      <c r="D138" s="34" t="s">
        <v>98</v>
      </c>
      <c r="E138" s="3">
        <v>300</v>
      </c>
      <c r="G138" s="3">
        <v>267</v>
      </c>
      <c r="H138" s="50">
        <v>0.89</v>
      </c>
      <c r="I138" s="3">
        <v>0</v>
      </c>
      <c r="J138" s="3">
        <v>0</v>
      </c>
      <c r="K138" s="27">
        <v>0</v>
      </c>
      <c r="L138" s="3">
        <v>0</v>
      </c>
      <c r="M138" s="3">
        <v>0</v>
      </c>
    </row>
    <row r="139" spans="2:13" ht="12.75">
      <c r="B139" s="34" t="s">
        <v>117</v>
      </c>
      <c r="C139" s="34" t="s">
        <v>118</v>
      </c>
      <c r="D139" s="34" t="s">
        <v>92</v>
      </c>
      <c r="E139" s="3">
        <v>0</v>
      </c>
      <c r="G139" s="3">
        <v>621</v>
      </c>
      <c r="H139" s="63" t="s">
        <v>131</v>
      </c>
      <c r="I139" s="3">
        <v>0</v>
      </c>
      <c r="J139" s="3">
        <v>0</v>
      </c>
      <c r="K139" s="27">
        <v>0</v>
      </c>
      <c r="L139" s="3">
        <v>0</v>
      </c>
      <c r="M139" s="3">
        <v>0</v>
      </c>
    </row>
    <row r="140" spans="2:13" ht="12.75">
      <c r="B140" s="34" t="s">
        <v>117</v>
      </c>
      <c r="C140" s="34" t="s">
        <v>118</v>
      </c>
      <c r="D140" s="34" t="s">
        <v>119</v>
      </c>
      <c r="E140" s="3">
        <v>1352280</v>
      </c>
      <c r="G140" s="3">
        <v>779735</v>
      </c>
      <c r="H140" s="50">
        <v>0.5766</v>
      </c>
      <c r="I140" s="3">
        <v>0</v>
      </c>
      <c r="J140" s="3">
        <v>0</v>
      </c>
      <c r="K140" s="27">
        <v>0</v>
      </c>
      <c r="L140" s="3">
        <v>0</v>
      </c>
      <c r="M140" s="3">
        <v>0</v>
      </c>
    </row>
    <row r="141" spans="1:11" ht="12.75">
      <c r="A141" s="14" t="s">
        <v>78</v>
      </c>
      <c r="B141" s="37"/>
      <c r="C141" s="38" t="s">
        <v>118</v>
      </c>
      <c r="D141" s="37"/>
      <c r="E141" s="15">
        <f>SUM(E137:E140)</f>
        <v>1358280</v>
      </c>
      <c r="F141" s="15"/>
      <c r="G141" s="15">
        <f>SUM(G137:G140)</f>
        <v>787281</v>
      </c>
      <c r="H141" s="53">
        <v>0.5796</v>
      </c>
      <c r="K141" s="27"/>
    </row>
    <row r="142" spans="2:13" ht="12.75">
      <c r="B142" s="34" t="s">
        <v>117</v>
      </c>
      <c r="C142" s="34" t="s">
        <v>120</v>
      </c>
      <c r="D142" s="34" t="s">
        <v>96</v>
      </c>
      <c r="E142" s="3">
        <v>5100</v>
      </c>
      <c r="G142" s="3">
        <v>11976</v>
      </c>
      <c r="H142" s="50">
        <v>2.3482</v>
      </c>
      <c r="I142" s="3">
        <v>0</v>
      </c>
      <c r="J142" s="3">
        <v>0</v>
      </c>
      <c r="K142" s="27">
        <v>0</v>
      </c>
      <c r="L142" s="3">
        <v>0</v>
      </c>
      <c r="M142" s="3">
        <v>0</v>
      </c>
    </row>
    <row r="143" spans="2:13" ht="12.75">
      <c r="B143" s="34" t="s">
        <v>117</v>
      </c>
      <c r="C143" s="34" t="s">
        <v>120</v>
      </c>
      <c r="D143" s="34" t="s">
        <v>98</v>
      </c>
      <c r="E143" s="3">
        <v>992354</v>
      </c>
      <c r="G143" s="3">
        <v>518249</v>
      </c>
      <c r="H143" s="50">
        <v>0.5222</v>
      </c>
      <c r="I143" s="3">
        <v>8564</v>
      </c>
      <c r="J143" s="3">
        <v>8564</v>
      </c>
      <c r="K143" s="27">
        <v>10374</v>
      </c>
      <c r="L143" s="3">
        <v>0</v>
      </c>
      <c r="M143" s="3">
        <v>0</v>
      </c>
    </row>
    <row r="144" spans="2:13" ht="12.75">
      <c r="B144" s="34" t="s">
        <v>117</v>
      </c>
      <c r="C144" s="34" t="s">
        <v>120</v>
      </c>
      <c r="D144" s="34" t="s">
        <v>91</v>
      </c>
      <c r="E144" s="3">
        <v>0</v>
      </c>
      <c r="G144" s="3">
        <v>750</v>
      </c>
      <c r="H144" s="63" t="s">
        <v>131</v>
      </c>
      <c r="I144" s="3">
        <v>0</v>
      </c>
      <c r="J144" s="3">
        <v>0</v>
      </c>
      <c r="K144" s="27">
        <v>0</v>
      </c>
      <c r="L144" s="3">
        <v>0</v>
      </c>
      <c r="M144" s="3">
        <v>0</v>
      </c>
    </row>
    <row r="145" spans="1:11" ht="63.75" customHeight="1">
      <c r="A145" s="9" t="s">
        <v>79</v>
      </c>
      <c r="B145" s="22" t="s">
        <v>2</v>
      </c>
      <c r="C145" s="22" t="s">
        <v>3</v>
      </c>
      <c r="D145" s="22" t="s">
        <v>4</v>
      </c>
      <c r="E145" s="23" t="s">
        <v>5</v>
      </c>
      <c r="F145" s="23" t="s">
        <v>6</v>
      </c>
      <c r="G145" s="10" t="s">
        <v>82</v>
      </c>
      <c r="H145" s="10" t="s">
        <v>81</v>
      </c>
      <c r="K145" s="27"/>
    </row>
    <row r="146" spans="2:13" ht="12.75">
      <c r="B146" s="34" t="s">
        <v>117</v>
      </c>
      <c r="C146" s="34" t="s">
        <v>120</v>
      </c>
      <c r="D146" s="34" t="s">
        <v>92</v>
      </c>
      <c r="E146" s="3">
        <v>0</v>
      </c>
      <c r="G146" s="3">
        <v>1433</v>
      </c>
      <c r="H146" s="63" t="s">
        <v>131</v>
      </c>
      <c r="I146" s="3">
        <v>0</v>
      </c>
      <c r="J146" s="3">
        <v>0</v>
      </c>
      <c r="K146" s="27">
        <v>0</v>
      </c>
      <c r="L146" s="3">
        <v>0</v>
      </c>
      <c r="M146" s="3">
        <v>0</v>
      </c>
    </row>
    <row r="147" spans="2:13" ht="12.75">
      <c r="B147" s="34" t="s">
        <v>117</v>
      </c>
      <c r="C147" s="34" t="s">
        <v>120</v>
      </c>
      <c r="D147" s="34" t="s">
        <v>93</v>
      </c>
      <c r="E147" s="3">
        <v>3548</v>
      </c>
      <c r="G147" s="3">
        <v>5490</v>
      </c>
      <c r="H147" s="50">
        <v>1.5473</v>
      </c>
      <c r="I147" s="3">
        <v>0</v>
      </c>
      <c r="J147" s="3">
        <v>0</v>
      </c>
      <c r="K147" s="27">
        <v>0</v>
      </c>
      <c r="L147" s="3">
        <v>0</v>
      </c>
      <c r="M147" s="3">
        <v>0</v>
      </c>
    </row>
    <row r="148" spans="2:13" ht="12.75">
      <c r="B148" s="34" t="s">
        <v>117</v>
      </c>
      <c r="C148" s="34" t="s">
        <v>120</v>
      </c>
      <c r="D148" s="34" t="s">
        <v>119</v>
      </c>
      <c r="E148" s="3">
        <v>8887000</v>
      </c>
      <c r="G148" s="3">
        <v>4763784</v>
      </c>
      <c r="H148" s="50">
        <v>0.536</v>
      </c>
      <c r="I148" s="3">
        <v>0</v>
      </c>
      <c r="J148" s="3">
        <v>0</v>
      </c>
      <c r="K148" s="27">
        <v>0</v>
      </c>
      <c r="L148" s="3">
        <v>0</v>
      </c>
      <c r="M148" s="3">
        <v>0</v>
      </c>
    </row>
    <row r="149" spans="2:11" ht="12.75">
      <c r="B149" s="34" t="s">
        <v>117</v>
      </c>
      <c r="C149" s="34" t="s">
        <v>120</v>
      </c>
      <c r="D149" s="34" t="s">
        <v>100</v>
      </c>
      <c r="E149" s="3">
        <v>75000</v>
      </c>
      <c r="G149" s="3">
        <v>75000</v>
      </c>
      <c r="H149" s="50">
        <v>1</v>
      </c>
      <c r="K149" s="27"/>
    </row>
    <row r="150" spans="1:11" ht="12.75">
      <c r="A150" s="14" t="s">
        <v>78</v>
      </c>
      <c r="B150" s="37"/>
      <c r="C150" s="38" t="s">
        <v>64</v>
      </c>
      <c r="D150" s="37"/>
      <c r="E150" s="15">
        <f>SUM(E142:E149)</f>
        <v>9963002</v>
      </c>
      <c r="F150" s="15"/>
      <c r="G150" s="15">
        <f>SUM(G142:G149)</f>
        <v>5376682</v>
      </c>
      <c r="H150" s="53">
        <v>0.5396</v>
      </c>
      <c r="K150" s="27"/>
    </row>
    <row r="151" spans="2:13" ht="12.75">
      <c r="B151" s="34" t="s">
        <v>117</v>
      </c>
      <c r="C151" s="34" t="s">
        <v>121</v>
      </c>
      <c r="D151" s="34" t="s">
        <v>122</v>
      </c>
      <c r="E151" s="3">
        <v>5183</v>
      </c>
      <c r="G151" s="3">
        <v>698</v>
      </c>
      <c r="H151" s="50">
        <v>0.1346</v>
      </c>
      <c r="I151" s="3">
        <v>0</v>
      </c>
      <c r="J151" s="3">
        <v>0</v>
      </c>
      <c r="K151" s="27">
        <v>0</v>
      </c>
      <c r="L151" s="3">
        <v>0</v>
      </c>
      <c r="M151" s="3">
        <v>0</v>
      </c>
    </row>
    <row r="152" spans="1:11" ht="12.75">
      <c r="A152" s="14" t="s">
        <v>78</v>
      </c>
      <c r="B152" s="37"/>
      <c r="C152" s="38" t="s">
        <v>65</v>
      </c>
      <c r="D152" s="37"/>
      <c r="E152" s="15">
        <f>SUM(E151)</f>
        <v>5183</v>
      </c>
      <c r="F152" s="15"/>
      <c r="G152" s="15">
        <f>SUM(G151)</f>
        <v>698</v>
      </c>
      <c r="H152" s="53">
        <v>0.1346</v>
      </c>
      <c r="K152" s="27"/>
    </row>
    <row r="153" spans="2:11" ht="12.75">
      <c r="B153" s="34" t="s">
        <v>117</v>
      </c>
      <c r="C153" s="34" t="s">
        <v>123</v>
      </c>
      <c r="D153" s="34" t="s">
        <v>87</v>
      </c>
      <c r="E153" s="3">
        <v>33020</v>
      </c>
      <c r="G153" s="3">
        <v>4880</v>
      </c>
      <c r="H153" s="50">
        <v>0.1477</v>
      </c>
      <c r="K153" s="27"/>
    </row>
    <row r="154" spans="1:11" ht="12.75">
      <c r="A154" s="14" t="s">
        <v>78</v>
      </c>
      <c r="B154" s="37"/>
      <c r="C154" s="38" t="s">
        <v>123</v>
      </c>
      <c r="D154" s="37"/>
      <c r="E154" s="15">
        <f>SUM(E153)</f>
        <v>33020</v>
      </c>
      <c r="F154" s="15"/>
      <c r="G154" s="15">
        <f>SUM(G153)</f>
        <v>4880</v>
      </c>
      <c r="H154" s="53">
        <v>0.1477</v>
      </c>
      <c r="K154" s="27"/>
    </row>
    <row r="155" spans="2:13" ht="12.75">
      <c r="B155" s="34" t="s">
        <v>117</v>
      </c>
      <c r="C155" s="34" t="s">
        <v>124</v>
      </c>
      <c r="D155" s="34" t="s">
        <v>87</v>
      </c>
      <c r="E155" s="3">
        <v>5680</v>
      </c>
      <c r="G155" s="3">
        <v>5680</v>
      </c>
      <c r="H155" s="50">
        <v>1</v>
      </c>
      <c r="I155" s="3">
        <v>0</v>
      </c>
      <c r="J155" s="3">
        <v>0</v>
      </c>
      <c r="K155" s="27">
        <v>0</v>
      </c>
      <c r="L155" s="3">
        <v>0</v>
      </c>
      <c r="M155" s="3">
        <v>0</v>
      </c>
    </row>
    <row r="156" spans="1:11" ht="12.75">
      <c r="A156" s="14" t="s">
        <v>78</v>
      </c>
      <c r="B156" s="37"/>
      <c r="C156" s="38" t="s">
        <v>124</v>
      </c>
      <c r="D156" s="37"/>
      <c r="E156" s="15">
        <f>SUM(E155)</f>
        <v>5680</v>
      </c>
      <c r="F156" s="15"/>
      <c r="G156" s="15">
        <f>SUM(G155)</f>
        <v>5680</v>
      </c>
      <c r="H156" s="53">
        <v>1</v>
      </c>
      <c r="K156" s="27"/>
    </row>
    <row r="157" spans="2:13" ht="12.75">
      <c r="B157" s="34" t="s">
        <v>117</v>
      </c>
      <c r="C157" s="34" t="s">
        <v>125</v>
      </c>
      <c r="D157" s="34" t="s">
        <v>92</v>
      </c>
      <c r="E157" s="3">
        <v>0</v>
      </c>
      <c r="G157" s="3">
        <v>15</v>
      </c>
      <c r="H157" s="63" t="s">
        <v>131</v>
      </c>
      <c r="I157" s="3">
        <v>0</v>
      </c>
      <c r="J157" s="3">
        <v>0</v>
      </c>
      <c r="K157" s="27">
        <v>0</v>
      </c>
      <c r="L157" s="3">
        <v>0</v>
      </c>
      <c r="M157" s="3">
        <v>0</v>
      </c>
    </row>
    <row r="158" spans="2:13" ht="12.75">
      <c r="B158" s="34" t="s">
        <v>117</v>
      </c>
      <c r="C158" s="34" t="s">
        <v>125</v>
      </c>
      <c r="D158" s="34" t="s">
        <v>93</v>
      </c>
      <c r="E158" s="3">
        <v>0</v>
      </c>
      <c r="G158" s="3">
        <v>1120</v>
      </c>
      <c r="H158" s="63" t="s">
        <v>131</v>
      </c>
      <c r="I158" s="3">
        <v>0</v>
      </c>
      <c r="J158" s="3">
        <v>0</v>
      </c>
      <c r="K158" s="27">
        <v>0</v>
      </c>
      <c r="L158" s="3">
        <v>0</v>
      </c>
      <c r="M158" s="3">
        <v>0</v>
      </c>
    </row>
    <row r="159" spans="2:13" ht="12.75" hidden="1">
      <c r="B159" s="34" t="s">
        <v>117</v>
      </c>
      <c r="C159" s="34" t="s">
        <v>66</v>
      </c>
      <c r="D159" s="34" t="s">
        <v>14</v>
      </c>
      <c r="H159" s="64"/>
      <c r="I159" s="3">
        <v>0</v>
      </c>
      <c r="J159" s="3">
        <v>0</v>
      </c>
      <c r="K159" s="27">
        <v>0</v>
      </c>
      <c r="L159" s="3">
        <v>0</v>
      </c>
      <c r="M159" s="3">
        <v>0</v>
      </c>
    </row>
    <row r="160" spans="1:11" ht="12.75">
      <c r="A160" s="14" t="s">
        <v>78</v>
      </c>
      <c r="B160" s="37"/>
      <c r="C160" s="38" t="s">
        <v>125</v>
      </c>
      <c r="D160" s="37"/>
      <c r="E160" s="15">
        <f>SUM(E157:E159)</f>
        <v>0</v>
      </c>
      <c r="F160" s="15"/>
      <c r="G160" s="15">
        <f>SUM(G157:G159)</f>
        <v>1135</v>
      </c>
      <c r="H160" s="65" t="s">
        <v>131</v>
      </c>
      <c r="K160" s="27"/>
    </row>
    <row r="161" spans="1:11" ht="12.75">
      <c r="A161" s="32" t="s">
        <v>80</v>
      </c>
      <c r="B161" s="36" t="s">
        <v>117</v>
      </c>
      <c r="C161" s="39"/>
      <c r="D161" s="36"/>
      <c r="E161" s="31">
        <f>SUM(E160,E156,E154,E152,E150,E141)</f>
        <v>11365165</v>
      </c>
      <c r="F161" s="31"/>
      <c r="G161" s="31">
        <f>SUM(G141,G150,G152,G154,G156,G160)</f>
        <v>6176356</v>
      </c>
      <c r="H161" s="52">
        <v>0.5434</v>
      </c>
      <c r="K161" s="27"/>
    </row>
    <row r="162" spans="2:13" ht="12.75">
      <c r="B162" s="34" t="s">
        <v>63</v>
      </c>
      <c r="C162" s="34" t="s">
        <v>67</v>
      </c>
      <c r="D162" s="34" t="s">
        <v>93</v>
      </c>
      <c r="E162" s="3">
        <v>43150</v>
      </c>
      <c r="G162" s="3">
        <v>18681</v>
      </c>
      <c r="H162" s="50">
        <v>0.4329</v>
      </c>
      <c r="I162" s="3">
        <v>0</v>
      </c>
      <c r="J162" s="3">
        <v>0</v>
      </c>
      <c r="K162" s="27">
        <v>0</v>
      </c>
      <c r="L162" s="3">
        <v>0</v>
      </c>
      <c r="M162" s="3">
        <v>0</v>
      </c>
    </row>
    <row r="163" spans="1:11" ht="12.75">
      <c r="A163" s="14" t="s">
        <v>78</v>
      </c>
      <c r="B163" s="37"/>
      <c r="C163" s="38" t="s">
        <v>67</v>
      </c>
      <c r="D163" s="37"/>
      <c r="E163" s="15">
        <f>SUM(E162)</f>
        <v>43150</v>
      </c>
      <c r="F163" s="15"/>
      <c r="G163" s="15">
        <f>SUM(G162)</f>
        <v>18681</v>
      </c>
      <c r="H163" s="53">
        <v>0.4329</v>
      </c>
      <c r="K163" s="27"/>
    </row>
    <row r="164" spans="2:13" ht="12.75" hidden="1">
      <c r="B164" s="34" t="s">
        <v>63</v>
      </c>
      <c r="C164" s="34" t="s">
        <v>68</v>
      </c>
      <c r="D164" s="34" t="s">
        <v>20</v>
      </c>
      <c r="H164" s="50"/>
      <c r="I164" s="3">
        <v>0</v>
      </c>
      <c r="J164" s="3">
        <v>0</v>
      </c>
      <c r="K164" s="27">
        <v>0</v>
      </c>
      <c r="L164" s="3">
        <v>0</v>
      </c>
      <c r="M164" s="3">
        <v>0</v>
      </c>
    </row>
    <row r="165" spans="1:11" ht="12.75" hidden="1">
      <c r="A165" s="14" t="s">
        <v>78</v>
      </c>
      <c r="B165" s="37"/>
      <c r="C165" s="38" t="s">
        <v>68</v>
      </c>
      <c r="D165" s="37"/>
      <c r="E165" s="15"/>
      <c r="F165" s="15"/>
      <c r="G165" s="15"/>
      <c r="H165" s="53"/>
      <c r="K165" s="27"/>
    </row>
    <row r="166" spans="2:13" ht="12.75">
      <c r="B166" s="34" t="s">
        <v>63</v>
      </c>
      <c r="C166" s="34" t="s">
        <v>69</v>
      </c>
      <c r="D166" s="34" t="s">
        <v>92</v>
      </c>
      <c r="E166" s="3">
        <v>0</v>
      </c>
      <c r="G166" s="3">
        <v>2772</v>
      </c>
      <c r="H166" s="63" t="s">
        <v>131</v>
      </c>
      <c r="I166" s="3">
        <v>0</v>
      </c>
      <c r="J166" s="3">
        <v>0</v>
      </c>
      <c r="K166" s="27">
        <v>0</v>
      </c>
      <c r="L166" s="3">
        <v>0</v>
      </c>
      <c r="M166" s="3">
        <v>0</v>
      </c>
    </row>
    <row r="167" spans="2:13" ht="12.75">
      <c r="B167" s="34" t="s">
        <v>63</v>
      </c>
      <c r="C167" s="34" t="s">
        <v>69</v>
      </c>
      <c r="D167" s="34" t="s">
        <v>93</v>
      </c>
      <c r="E167" s="3">
        <v>82896</v>
      </c>
      <c r="G167" s="3">
        <v>43140</v>
      </c>
      <c r="H167" s="50">
        <v>0.5204</v>
      </c>
      <c r="I167" s="3">
        <v>0</v>
      </c>
      <c r="J167" s="3">
        <v>0</v>
      </c>
      <c r="K167" s="27">
        <v>0</v>
      </c>
      <c r="L167" s="3">
        <v>0</v>
      </c>
      <c r="M167" s="3">
        <v>0</v>
      </c>
    </row>
    <row r="168" spans="2:13" ht="12.75" hidden="1">
      <c r="B168" s="34" t="s">
        <v>63</v>
      </c>
      <c r="C168" s="34" t="s">
        <v>69</v>
      </c>
      <c r="D168" s="34" t="s">
        <v>14</v>
      </c>
      <c r="H168" s="50"/>
      <c r="I168" s="3">
        <v>0</v>
      </c>
      <c r="J168" s="3">
        <v>0</v>
      </c>
      <c r="K168" s="27">
        <v>0</v>
      </c>
      <c r="L168" s="3">
        <v>0</v>
      </c>
      <c r="M168" s="3">
        <v>0</v>
      </c>
    </row>
    <row r="169" spans="2:13" ht="13.5" customHeight="1" hidden="1">
      <c r="B169" s="34" t="s">
        <v>63</v>
      </c>
      <c r="C169" s="34" t="s">
        <v>69</v>
      </c>
      <c r="D169" s="34" t="s">
        <v>20</v>
      </c>
      <c r="H169" s="50"/>
      <c r="I169" s="3">
        <v>0</v>
      </c>
      <c r="J169" s="3">
        <v>0</v>
      </c>
      <c r="K169" s="27">
        <v>0</v>
      </c>
      <c r="L169" s="3">
        <v>0</v>
      </c>
      <c r="M169" s="3">
        <v>0</v>
      </c>
    </row>
    <row r="170" spans="1:11" ht="13.5" customHeight="1">
      <c r="A170" s="14" t="s">
        <v>78</v>
      </c>
      <c r="B170" s="37"/>
      <c r="C170" s="38" t="s">
        <v>69</v>
      </c>
      <c r="D170" s="37"/>
      <c r="E170" s="15">
        <f>SUM(E166:E169)</f>
        <v>82896</v>
      </c>
      <c r="F170" s="15"/>
      <c r="G170" s="15">
        <f>SUM(G166:G169)</f>
        <v>45912</v>
      </c>
      <c r="H170" s="53">
        <v>0.5204</v>
      </c>
      <c r="K170" s="27"/>
    </row>
    <row r="171" spans="2:13" ht="12.75">
      <c r="B171" s="34" t="s">
        <v>63</v>
      </c>
      <c r="C171" s="34" t="s">
        <v>126</v>
      </c>
      <c r="D171" s="34" t="s">
        <v>87</v>
      </c>
      <c r="E171" s="3">
        <v>11214</v>
      </c>
      <c r="G171" s="3">
        <v>11214</v>
      </c>
      <c r="H171" s="50">
        <v>1</v>
      </c>
      <c r="I171" s="3">
        <v>0</v>
      </c>
      <c r="J171" s="3">
        <v>0</v>
      </c>
      <c r="K171" s="27">
        <v>0</v>
      </c>
      <c r="L171" s="3">
        <v>0</v>
      </c>
      <c r="M171" s="3">
        <v>0</v>
      </c>
    </row>
    <row r="172" spans="1:11" ht="12.75">
      <c r="A172" s="14" t="s">
        <v>78</v>
      </c>
      <c r="B172" s="37"/>
      <c r="C172" s="38" t="s">
        <v>126</v>
      </c>
      <c r="D172" s="37"/>
      <c r="E172" s="15">
        <f>SUM(E171)</f>
        <v>11214</v>
      </c>
      <c r="F172" s="15"/>
      <c r="G172" s="15">
        <f>SUM(G171)</f>
        <v>11214</v>
      </c>
      <c r="H172" s="53">
        <v>1</v>
      </c>
      <c r="K172" s="27"/>
    </row>
    <row r="173" spans="1:11" ht="12.75">
      <c r="A173" s="32" t="s">
        <v>80</v>
      </c>
      <c r="B173" s="36" t="s">
        <v>63</v>
      </c>
      <c r="C173" s="39"/>
      <c r="D173" s="36"/>
      <c r="E173" s="31">
        <f>SUM(E172,E170,E163)</f>
        <v>137260</v>
      </c>
      <c r="F173" s="31"/>
      <c r="G173" s="31">
        <f>SUM(G172,G170,G163)</f>
        <v>75807</v>
      </c>
      <c r="H173" s="52">
        <v>0.5522</v>
      </c>
      <c r="K173" s="27"/>
    </row>
    <row r="174" spans="2:13" ht="12.75">
      <c r="B174" s="34" t="s">
        <v>70</v>
      </c>
      <c r="C174" s="34" t="s">
        <v>71</v>
      </c>
      <c r="D174" s="34" t="s">
        <v>96</v>
      </c>
      <c r="E174" s="3">
        <v>33982</v>
      </c>
      <c r="G174" s="3">
        <v>14630</v>
      </c>
      <c r="H174" s="50">
        <v>0.4305</v>
      </c>
      <c r="I174" s="3">
        <v>0</v>
      </c>
      <c r="J174" s="3">
        <v>0</v>
      </c>
      <c r="K174" s="27">
        <v>0</v>
      </c>
      <c r="L174" s="3">
        <v>0</v>
      </c>
      <c r="M174" s="3">
        <v>0</v>
      </c>
    </row>
    <row r="175" spans="2:13" ht="12.75">
      <c r="B175" s="34" t="s">
        <v>70</v>
      </c>
      <c r="C175" s="34" t="s">
        <v>71</v>
      </c>
      <c r="D175" s="34" t="s">
        <v>91</v>
      </c>
      <c r="E175" s="3">
        <v>0</v>
      </c>
      <c r="G175" s="3">
        <v>15</v>
      </c>
      <c r="H175" s="63" t="s">
        <v>131</v>
      </c>
      <c r="I175" s="3">
        <v>0</v>
      </c>
      <c r="J175" s="3">
        <v>0</v>
      </c>
      <c r="K175" s="27">
        <v>0</v>
      </c>
      <c r="L175" s="3">
        <v>0</v>
      </c>
      <c r="M175" s="3">
        <v>0</v>
      </c>
    </row>
    <row r="176" spans="2:13" ht="12.75">
      <c r="B176" s="34" t="s">
        <v>70</v>
      </c>
      <c r="C176" s="34" t="s">
        <v>71</v>
      </c>
      <c r="D176" s="34" t="s">
        <v>92</v>
      </c>
      <c r="E176" s="3">
        <v>0</v>
      </c>
      <c r="G176" s="3">
        <v>116</v>
      </c>
      <c r="H176" s="63" t="s">
        <v>131</v>
      </c>
      <c r="I176" s="3">
        <v>0</v>
      </c>
      <c r="J176" s="3">
        <v>0</v>
      </c>
      <c r="K176" s="27">
        <v>0</v>
      </c>
      <c r="L176" s="3">
        <v>0</v>
      </c>
      <c r="M176" s="3">
        <v>0</v>
      </c>
    </row>
    <row r="177" spans="2:13" ht="12.75">
      <c r="B177" s="34" t="s">
        <v>70</v>
      </c>
      <c r="C177" s="34" t="s">
        <v>71</v>
      </c>
      <c r="D177" s="34" t="s">
        <v>93</v>
      </c>
      <c r="E177" s="3">
        <v>0</v>
      </c>
      <c r="G177" s="3">
        <v>13</v>
      </c>
      <c r="H177" s="63" t="s">
        <v>131</v>
      </c>
      <c r="I177" s="3">
        <v>0</v>
      </c>
      <c r="J177" s="3">
        <v>0</v>
      </c>
      <c r="K177" s="27">
        <v>0</v>
      </c>
      <c r="L177" s="3">
        <v>0</v>
      </c>
      <c r="M177" s="3">
        <v>0</v>
      </c>
    </row>
    <row r="178" spans="1:11" ht="12.75">
      <c r="A178" s="14" t="s">
        <v>78</v>
      </c>
      <c r="B178" s="37"/>
      <c r="C178" s="38" t="s">
        <v>71</v>
      </c>
      <c r="D178" s="37"/>
      <c r="E178" s="15">
        <f>SUM(E174:E177)</f>
        <v>33982</v>
      </c>
      <c r="F178" s="15"/>
      <c r="G178" s="15">
        <f>SUM(G174:G177)</f>
        <v>14774</v>
      </c>
      <c r="H178" s="53">
        <v>0.4305</v>
      </c>
      <c r="K178" s="27"/>
    </row>
    <row r="179" spans="2:13" ht="12.75">
      <c r="B179" s="34" t="s">
        <v>70</v>
      </c>
      <c r="C179" s="34" t="s">
        <v>72</v>
      </c>
      <c r="D179" s="34" t="s">
        <v>96</v>
      </c>
      <c r="E179" s="3">
        <v>8850</v>
      </c>
      <c r="G179" s="3">
        <v>2598</v>
      </c>
      <c r="H179" s="50">
        <v>0.2935</v>
      </c>
      <c r="I179" s="3">
        <v>0</v>
      </c>
      <c r="J179" s="3">
        <v>0</v>
      </c>
      <c r="K179" s="27">
        <v>0</v>
      </c>
      <c r="L179" s="3">
        <v>0</v>
      </c>
      <c r="M179" s="3">
        <v>0</v>
      </c>
    </row>
    <row r="180" spans="2:13" ht="12.75">
      <c r="B180" s="34" t="s">
        <v>70</v>
      </c>
      <c r="C180" s="34" t="s">
        <v>72</v>
      </c>
      <c r="D180" s="34" t="s">
        <v>92</v>
      </c>
      <c r="E180" s="3">
        <v>0</v>
      </c>
      <c r="G180" s="3">
        <v>1</v>
      </c>
      <c r="H180" s="63" t="s">
        <v>131</v>
      </c>
      <c r="I180" s="3">
        <v>0</v>
      </c>
      <c r="J180" s="3">
        <v>0</v>
      </c>
      <c r="K180" s="27">
        <v>0</v>
      </c>
      <c r="L180" s="3">
        <v>0</v>
      </c>
      <c r="M180" s="3">
        <v>0</v>
      </c>
    </row>
    <row r="181" spans="2:13" ht="12.75">
      <c r="B181" s="34" t="s">
        <v>70</v>
      </c>
      <c r="C181" s="34" t="s">
        <v>72</v>
      </c>
      <c r="D181" s="34" t="s">
        <v>93</v>
      </c>
      <c r="E181" s="3">
        <v>0</v>
      </c>
      <c r="G181" s="3">
        <v>53</v>
      </c>
      <c r="H181" s="63" t="s">
        <v>131</v>
      </c>
      <c r="I181" s="3">
        <v>0</v>
      </c>
      <c r="J181" s="3">
        <v>0</v>
      </c>
      <c r="K181" s="27">
        <v>0</v>
      </c>
      <c r="L181" s="3">
        <v>0</v>
      </c>
      <c r="M181" s="3">
        <v>0</v>
      </c>
    </row>
    <row r="182" spans="2:13" ht="12.75">
      <c r="B182" s="34" t="s">
        <v>70</v>
      </c>
      <c r="C182" s="34" t="s">
        <v>72</v>
      </c>
      <c r="D182" s="34" t="s">
        <v>114</v>
      </c>
      <c r="E182" s="3">
        <v>26160</v>
      </c>
      <c r="G182" s="3">
        <v>12420</v>
      </c>
      <c r="H182" s="50">
        <v>0.4747</v>
      </c>
      <c r="I182" s="3">
        <v>0</v>
      </c>
      <c r="J182" s="3">
        <v>0</v>
      </c>
      <c r="K182" s="27">
        <v>0</v>
      </c>
      <c r="L182" s="3">
        <v>0</v>
      </c>
      <c r="M182" s="3">
        <v>0</v>
      </c>
    </row>
    <row r="183" spans="2:13" ht="12.75" hidden="1">
      <c r="B183" s="34" t="s">
        <v>70</v>
      </c>
      <c r="C183" s="34" t="s">
        <v>72</v>
      </c>
      <c r="D183" s="34" t="s">
        <v>51</v>
      </c>
      <c r="H183" s="50"/>
      <c r="I183" s="3">
        <v>0</v>
      </c>
      <c r="J183" s="3">
        <v>0</v>
      </c>
      <c r="K183" s="27">
        <v>0</v>
      </c>
      <c r="L183" s="3">
        <v>0</v>
      </c>
      <c r="M183" s="3">
        <v>0</v>
      </c>
    </row>
    <row r="184" spans="1:11" ht="12.75">
      <c r="A184" s="14" t="s">
        <v>78</v>
      </c>
      <c r="B184" s="37"/>
      <c r="C184" s="38" t="s">
        <v>72</v>
      </c>
      <c r="D184" s="37"/>
      <c r="E184" s="15">
        <f>SUM(E179:E183)</f>
        <v>35010</v>
      </c>
      <c r="F184" s="15"/>
      <c r="G184" s="15">
        <f>SUM(G179:G183)</f>
        <v>15072</v>
      </c>
      <c r="H184" s="53">
        <v>0.4305</v>
      </c>
      <c r="K184" s="27"/>
    </row>
    <row r="185" spans="2:13" ht="12.75">
      <c r="B185" s="34" t="s">
        <v>70</v>
      </c>
      <c r="C185" s="34" t="s">
        <v>73</v>
      </c>
      <c r="D185" s="34" t="s">
        <v>96</v>
      </c>
      <c r="E185" s="3">
        <v>8000</v>
      </c>
      <c r="G185" s="3">
        <v>8340</v>
      </c>
      <c r="H185" s="50">
        <v>1.0425</v>
      </c>
      <c r="I185" s="3">
        <v>0</v>
      </c>
      <c r="J185" s="3">
        <v>0</v>
      </c>
      <c r="K185" s="27">
        <v>0</v>
      </c>
      <c r="L185" s="3">
        <v>0</v>
      </c>
      <c r="M185" s="3">
        <v>0</v>
      </c>
    </row>
    <row r="186" spans="2:13" ht="12.75">
      <c r="B186" s="34" t="s">
        <v>70</v>
      </c>
      <c r="C186" s="34" t="s">
        <v>73</v>
      </c>
      <c r="D186" s="34" t="s">
        <v>93</v>
      </c>
      <c r="E186" s="3">
        <v>2400</v>
      </c>
      <c r="G186" s="3">
        <v>2696</v>
      </c>
      <c r="H186" s="50">
        <v>1.1233</v>
      </c>
      <c r="I186" s="3">
        <v>0</v>
      </c>
      <c r="J186" s="3">
        <v>0</v>
      </c>
      <c r="K186" s="27">
        <v>0</v>
      </c>
      <c r="L186" s="3">
        <v>0</v>
      </c>
      <c r="M186" s="3">
        <v>0</v>
      </c>
    </row>
    <row r="187" spans="2:13" ht="12.75" hidden="1">
      <c r="B187" s="34" t="s">
        <v>70</v>
      </c>
      <c r="C187" s="34" t="s">
        <v>73</v>
      </c>
      <c r="D187" s="34" t="s">
        <v>16</v>
      </c>
      <c r="H187" s="57"/>
      <c r="I187" s="3">
        <v>0</v>
      </c>
      <c r="J187" s="3">
        <v>0</v>
      </c>
      <c r="K187" s="27">
        <v>0</v>
      </c>
      <c r="L187" s="3">
        <v>0</v>
      </c>
      <c r="M187" s="3">
        <v>0</v>
      </c>
    </row>
    <row r="188" spans="1:11" ht="63.75" customHeight="1" hidden="1">
      <c r="A188" s="9" t="s">
        <v>79</v>
      </c>
      <c r="B188" s="22" t="s">
        <v>2</v>
      </c>
      <c r="C188" s="22" t="s">
        <v>3</v>
      </c>
      <c r="D188" s="22" t="s">
        <v>4</v>
      </c>
      <c r="E188" s="23" t="s">
        <v>5</v>
      </c>
      <c r="F188" s="23" t="s">
        <v>6</v>
      </c>
      <c r="G188" s="10" t="s">
        <v>82</v>
      </c>
      <c r="H188" s="56" t="s">
        <v>81</v>
      </c>
      <c r="K188" s="27"/>
    </row>
    <row r="189" spans="2:13" ht="12.75" hidden="1">
      <c r="B189" s="34" t="s">
        <v>70</v>
      </c>
      <c r="C189" s="34" t="s">
        <v>73</v>
      </c>
      <c r="D189" s="34" t="s">
        <v>25</v>
      </c>
      <c r="H189" s="57"/>
      <c r="I189" s="3">
        <v>0</v>
      </c>
      <c r="J189" s="3">
        <v>0</v>
      </c>
      <c r="K189" s="27">
        <v>0</v>
      </c>
      <c r="L189" s="3">
        <v>0</v>
      </c>
      <c r="M189" s="3">
        <v>0</v>
      </c>
    </row>
    <row r="190" spans="1:11" ht="12.75">
      <c r="A190" s="14" t="s">
        <v>78</v>
      </c>
      <c r="B190" s="37"/>
      <c r="C190" s="38" t="s">
        <v>73</v>
      </c>
      <c r="D190" s="37"/>
      <c r="E190" s="15">
        <f>SUM(E185:E189)</f>
        <v>10400</v>
      </c>
      <c r="F190" s="15"/>
      <c r="G190" s="15">
        <f>SUM(G185:G189)</f>
        <v>11036</v>
      </c>
      <c r="H190" s="53">
        <v>1.0611</v>
      </c>
      <c r="K190" s="27"/>
    </row>
    <row r="191" spans="2:13" ht="12.75">
      <c r="B191" s="34" t="s">
        <v>70</v>
      </c>
      <c r="C191" s="34" t="s">
        <v>74</v>
      </c>
      <c r="D191" s="34" t="s">
        <v>119</v>
      </c>
      <c r="E191" s="3">
        <v>180637</v>
      </c>
      <c r="G191" s="3">
        <v>180637</v>
      </c>
      <c r="H191" s="60">
        <v>1</v>
      </c>
      <c r="I191" s="3">
        <v>0</v>
      </c>
      <c r="J191" s="3">
        <v>0</v>
      </c>
      <c r="K191" s="27">
        <v>0</v>
      </c>
      <c r="L191" s="3">
        <v>0</v>
      </c>
      <c r="M191" s="3">
        <v>0</v>
      </c>
    </row>
    <row r="192" spans="1:11" ht="12.75">
      <c r="A192" s="14" t="s">
        <v>78</v>
      </c>
      <c r="B192" s="37"/>
      <c r="C192" s="38" t="s">
        <v>74</v>
      </c>
      <c r="D192" s="37"/>
      <c r="E192" s="15">
        <f>SUM(E191)</f>
        <v>180637</v>
      </c>
      <c r="F192" s="15"/>
      <c r="G192" s="15">
        <f>SUM(G191)</f>
        <v>180637</v>
      </c>
      <c r="H192" s="53">
        <v>1</v>
      </c>
      <c r="K192" s="27"/>
    </row>
    <row r="193" spans="2:13" ht="12.75">
      <c r="B193" s="34" t="s">
        <v>70</v>
      </c>
      <c r="C193" s="34" t="s">
        <v>75</v>
      </c>
      <c r="D193" s="34" t="s">
        <v>103</v>
      </c>
      <c r="E193" s="3">
        <v>7000</v>
      </c>
      <c r="G193" s="3">
        <v>4343</v>
      </c>
      <c r="H193" s="50">
        <v>0.6204</v>
      </c>
      <c r="I193" s="3">
        <v>0</v>
      </c>
      <c r="J193" s="3">
        <v>0</v>
      </c>
      <c r="K193" s="27">
        <v>0</v>
      </c>
      <c r="L193" s="3">
        <v>0</v>
      </c>
      <c r="M193" s="3">
        <v>0</v>
      </c>
    </row>
    <row r="194" spans="2:13" ht="12.75">
      <c r="B194" s="34" t="s">
        <v>70</v>
      </c>
      <c r="C194" s="34" t="s">
        <v>75</v>
      </c>
      <c r="D194" s="34" t="s">
        <v>96</v>
      </c>
      <c r="E194" s="3">
        <v>11000</v>
      </c>
      <c r="G194" s="3">
        <v>17098</v>
      </c>
      <c r="H194" s="50">
        <v>1.5543</v>
      </c>
      <c r="I194" s="3">
        <v>0</v>
      </c>
      <c r="J194" s="3">
        <v>0</v>
      </c>
      <c r="K194" s="27">
        <v>0</v>
      </c>
      <c r="L194" s="3">
        <v>0</v>
      </c>
      <c r="M194" s="3">
        <v>0</v>
      </c>
    </row>
    <row r="195" spans="2:13" ht="12.75">
      <c r="B195" s="34" t="s">
        <v>70</v>
      </c>
      <c r="C195" s="34" t="s">
        <v>75</v>
      </c>
      <c r="D195" s="34" t="s">
        <v>98</v>
      </c>
      <c r="E195" s="3">
        <v>21000</v>
      </c>
      <c r="G195" s="3">
        <v>16817</v>
      </c>
      <c r="H195" s="50">
        <v>0.8008</v>
      </c>
      <c r="I195" s="3">
        <v>0</v>
      </c>
      <c r="J195" s="3">
        <v>0</v>
      </c>
      <c r="K195" s="27">
        <v>0</v>
      </c>
      <c r="L195" s="3">
        <v>0</v>
      </c>
      <c r="M195" s="3">
        <v>0</v>
      </c>
    </row>
    <row r="196" spans="2:13" ht="12.75">
      <c r="B196" s="34" t="s">
        <v>70</v>
      </c>
      <c r="C196" s="34" t="s">
        <v>75</v>
      </c>
      <c r="D196" s="34" t="s">
        <v>92</v>
      </c>
      <c r="E196" s="3">
        <v>0</v>
      </c>
      <c r="G196" s="3">
        <v>1</v>
      </c>
      <c r="H196" s="63" t="s">
        <v>131</v>
      </c>
      <c r="I196" s="3">
        <v>0</v>
      </c>
      <c r="J196" s="3">
        <v>0</v>
      </c>
      <c r="K196" s="27">
        <v>0</v>
      </c>
      <c r="L196" s="3">
        <v>0</v>
      </c>
      <c r="M196" s="3">
        <v>0</v>
      </c>
    </row>
    <row r="197" spans="2:13" ht="12.75">
      <c r="B197" s="34" t="s">
        <v>70</v>
      </c>
      <c r="C197" s="34" t="s">
        <v>75</v>
      </c>
      <c r="D197" s="34" t="s">
        <v>93</v>
      </c>
      <c r="E197" s="3">
        <v>1000</v>
      </c>
      <c r="G197" s="3">
        <v>480</v>
      </c>
      <c r="H197" s="50">
        <v>0.48</v>
      </c>
      <c r="I197" s="3">
        <v>0</v>
      </c>
      <c r="J197" s="3">
        <v>0</v>
      </c>
      <c r="K197" s="27">
        <v>0</v>
      </c>
      <c r="L197" s="3">
        <v>0</v>
      </c>
      <c r="M197" s="3">
        <v>0</v>
      </c>
    </row>
    <row r="198" spans="2:11" ht="12.75">
      <c r="B198" s="34" t="s">
        <v>70</v>
      </c>
      <c r="C198" s="34" t="s">
        <v>75</v>
      </c>
      <c r="D198" s="34" t="s">
        <v>114</v>
      </c>
      <c r="E198" s="3">
        <v>200000</v>
      </c>
      <c r="G198" s="3">
        <v>100100</v>
      </c>
      <c r="H198" s="50">
        <v>0.5005</v>
      </c>
      <c r="K198" s="27"/>
    </row>
    <row r="199" spans="1:11" ht="12.75">
      <c r="A199" s="14" t="s">
        <v>78</v>
      </c>
      <c r="B199" s="37"/>
      <c r="C199" s="38" t="s">
        <v>75</v>
      </c>
      <c r="D199" s="37"/>
      <c r="E199" s="15">
        <f>SUM(E193:E198)</f>
        <v>240000</v>
      </c>
      <c r="F199" s="15"/>
      <c r="G199" s="15">
        <f>SUM(G193:G198)</f>
        <v>138839</v>
      </c>
      <c r="H199" s="53">
        <v>0.5784</v>
      </c>
      <c r="K199" s="27"/>
    </row>
    <row r="200" spans="1:11" ht="12.75">
      <c r="A200" s="32" t="s">
        <v>80</v>
      </c>
      <c r="B200" s="36" t="s">
        <v>70</v>
      </c>
      <c r="C200" s="39"/>
      <c r="D200" s="36"/>
      <c r="E200" s="31">
        <f>SUM(E199,E192,E190,E184,E178)</f>
        <v>500029</v>
      </c>
      <c r="F200" s="31"/>
      <c r="G200" s="31">
        <f>SUM(G199,G192,G190,G184,G178)</f>
        <v>360358</v>
      </c>
      <c r="H200" s="52">
        <v>0.7206</v>
      </c>
      <c r="K200" s="27"/>
    </row>
    <row r="201" spans="2:13" ht="12.75" hidden="1">
      <c r="B201" s="34" t="s">
        <v>127</v>
      </c>
      <c r="C201" s="34" t="s">
        <v>128</v>
      </c>
      <c r="D201" s="34" t="s">
        <v>129</v>
      </c>
      <c r="H201" s="50"/>
      <c r="I201" s="3">
        <v>0</v>
      </c>
      <c r="J201" s="3">
        <v>0</v>
      </c>
      <c r="K201" s="27">
        <v>0</v>
      </c>
      <c r="L201" s="3">
        <v>0</v>
      </c>
      <c r="M201" s="3">
        <v>0</v>
      </c>
    </row>
    <row r="202" spans="1:11" ht="12.75" hidden="1">
      <c r="A202" s="14" t="s">
        <v>78</v>
      </c>
      <c r="B202" s="37"/>
      <c r="C202" s="38" t="s">
        <v>77</v>
      </c>
      <c r="D202" s="37"/>
      <c r="E202" s="15"/>
      <c r="F202" s="15"/>
      <c r="G202" s="15"/>
      <c r="H202" s="53"/>
      <c r="K202" s="27"/>
    </row>
    <row r="203" spans="1:11" ht="12.75" hidden="1">
      <c r="A203" s="32" t="s">
        <v>80</v>
      </c>
      <c r="B203" s="36" t="s">
        <v>76</v>
      </c>
      <c r="C203" s="39"/>
      <c r="D203" s="36"/>
      <c r="E203" s="31"/>
      <c r="F203" s="31"/>
      <c r="G203" s="31"/>
      <c r="H203" s="52"/>
      <c r="K203" s="27"/>
    </row>
    <row r="204" spans="1:11" ht="15">
      <c r="A204" s="71" t="s">
        <v>83</v>
      </c>
      <c r="B204" s="71"/>
      <c r="C204" s="71"/>
      <c r="D204" s="71"/>
      <c r="E204" s="29">
        <f>SUM(E17,E23,E33,E42,E53,E68,E77,E83,E86,E97,E131,E136,E161,E173,E200)</f>
        <v>53876178</v>
      </c>
      <c r="F204" s="29"/>
      <c r="G204" s="29">
        <f>SUM(G17,G23,G33,G42,G53,G68,G77,G83,G86,G97,G131,G136,G161,G173,G200)</f>
        <v>31566069</v>
      </c>
      <c r="H204" s="59">
        <v>0.5859</v>
      </c>
      <c r="K204" s="27"/>
    </row>
    <row r="205" spans="1:10" ht="12.75">
      <c r="A205" s="20"/>
      <c r="B205" s="46"/>
      <c r="C205" s="46"/>
      <c r="D205" s="46"/>
      <c r="E205" s="19"/>
      <c r="F205" s="19"/>
      <c r="G205" s="19"/>
      <c r="H205" s="48"/>
      <c r="I205" s="47"/>
      <c r="J205" s="17"/>
    </row>
    <row r="206" spans="1:9" ht="12.75">
      <c r="A206" s="20"/>
      <c r="B206" s="46"/>
      <c r="C206" s="46"/>
      <c r="D206" s="46"/>
      <c r="E206" s="19"/>
      <c r="F206" s="19"/>
      <c r="G206" s="19"/>
      <c r="H206" s="48"/>
      <c r="I206" s="27"/>
    </row>
    <row r="207" spans="1:9" ht="12.75">
      <c r="A207" s="20" t="s">
        <v>84</v>
      </c>
      <c r="B207" s="46"/>
      <c r="C207" s="46"/>
      <c r="D207" s="46"/>
      <c r="E207" s="19"/>
      <c r="F207" s="19"/>
      <c r="G207" s="19"/>
      <c r="H207" s="48"/>
      <c r="I207" s="27"/>
    </row>
    <row r="208" spans="1:9" ht="12.75">
      <c r="A208" s="20" t="s">
        <v>85</v>
      </c>
      <c r="B208" s="46"/>
      <c r="C208" s="46"/>
      <c r="D208" s="46"/>
      <c r="E208" s="19"/>
      <c r="F208" s="19"/>
      <c r="G208" s="19"/>
      <c r="H208" s="48"/>
      <c r="I208" s="27"/>
    </row>
    <row r="209" spans="1:9" ht="12.75">
      <c r="A209" s="20" t="s">
        <v>86</v>
      </c>
      <c r="B209" s="46"/>
      <c r="C209" s="46"/>
      <c r="D209" s="46"/>
      <c r="E209" s="19"/>
      <c r="F209" s="19"/>
      <c r="G209" s="19"/>
      <c r="H209" s="48"/>
      <c r="I209" s="27"/>
    </row>
    <row r="210" spans="1:9" ht="12.75">
      <c r="A210" s="20"/>
      <c r="B210" s="46"/>
      <c r="C210" s="46"/>
      <c r="D210" s="46"/>
      <c r="E210" s="19"/>
      <c r="F210" s="19"/>
      <c r="G210" s="19"/>
      <c r="H210" s="48"/>
      <c r="I210" s="27"/>
    </row>
    <row r="211" spans="1:9" ht="12.75">
      <c r="A211" s="20"/>
      <c r="B211" s="46"/>
      <c r="C211" s="46"/>
      <c r="D211" s="46"/>
      <c r="E211" s="19"/>
      <c r="F211" s="19"/>
      <c r="G211" s="19"/>
      <c r="H211" s="48"/>
      <c r="I211" s="27"/>
    </row>
  </sheetData>
  <mergeCells count="3">
    <mergeCell ref="A204:D204"/>
    <mergeCell ref="A6:H8"/>
    <mergeCell ref="E2:H3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fitToHeight="3" fitToWidth="3" horizontalDpi="600" verticalDpi="600" orientation="portrait" paperSize="9" scale="85" r:id="rId1"/>
  <headerFooter alignWithMargins="0">
    <oddFooter>&amp;C&amp;11 &amp;P</oddFooter>
  </headerFooter>
  <rowBreaks count="1" manualBreakCount="1"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KSIĘGOWOŚĆ</cp:lastModifiedBy>
  <cp:lastPrinted>2004-08-25T10:36:36Z</cp:lastPrinted>
  <dcterms:created xsi:type="dcterms:W3CDTF">2003-07-14T12:29:50Z</dcterms:created>
  <dcterms:modified xsi:type="dcterms:W3CDTF">2004-07-28T19:25:33Z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