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'Arkusz1'!$A$1:$G$146</definedName>
  </definedNames>
  <calcPr fullCalcOnLoad="1"/>
</workbook>
</file>

<file path=xl/sharedStrings.xml><?xml version="1.0" encoding="utf-8"?>
<sst xmlns="http://schemas.openxmlformats.org/spreadsheetml/2006/main" count="370" uniqueCount="54">
  <si>
    <t>Dział</t>
  </si>
  <si>
    <t>Rozdział</t>
  </si>
  <si>
    <t>Paragraf</t>
  </si>
  <si>
    <t>Plan</t>
  </si>
  <si>
    <t>600</t>
  </si>
  <si>
    <t>60014</t>
  </si>
  <si>
    <t>710</t>
  </si>
  <si>
    <t>71015</t>
  </si>
  <si>
    <t>750</t>
  </si>
  <si>
    <t>75011</t>
  </si>
  <si>
    <t>75020</t>
  </si>
  <si>
    <t>75045</t>
  </si>
  <si>
    <t>754</t>
  </si>
  <si>
    <t>75411</t>
  </si>
  <si>
    <t>801</t>
  </si>
  <si>
    <t>80102</t>
  </si>
  <si>
    <t>80110</t>
  </si>
  <si>
    <t>80120</t>
  </si>
  <si>
    <t>80130</t>
  </si>
  <si>
    <t>80140</t>
  </si>
  <si>
    <t>80195</t>
  </si>
  <si>
    <t>853</t>
  </si>
  <si>
    <t>85333</t>
  </si>
  <si>
    <t>854</t>
  </si>
  <si>
    <t>85406</t>
  </si>
  <si>
    <t>85407</t>
  </si>
  <si>
    <t>85410</t>
  </si>
  <si>
    <t>85495</t>
  </si>
  <si>
    <t>Razem rozdział</t>
  </si>
  <si>
    <t>Podsumowanie</t>
  </si>
  <si>
    <t>Razem dział</t>
  </si>
  <si>
    <t>%</t>
  </si>
  <si>
    <t>Wykonanie</t>
  </si>
  <si>
    <t>Razem</t>
  </si>
  <si>
    <t>4010</t>
  </si>
  <si>
    <t>4020</t>
  </si>
  <si>
    <t>4040</t>
  </si>
  <si>
    <t>4110</t>
  </si>
  <si>
    <t>4120</t>
  </si>
  <si>
    <t>4050</t>
  </si>
  <si>
    <t>4060</t>
  </si>
  <si>
    <t>4070</t>
  </si>
  <si>
    <t>80111</t>
  </si>
  <si>
    <t>80123</t>
  </si>
  <si>
    <t>80134</t>
  </si>
  <si>
    <t>Skarbnik Powiatu</t>
  </si>
  <si>
    <t>Ewa Dymek</t>
  </si>
  <si>
    <t>Sporządził:</t>
  </si>
  <si>
    <t>852</t>
  </si>
  <si>
    <t>85201</t>
  </si>
  <si>
    <t>85202</t>
  </si>
  <si>
    <t>85218</t>
  </si>
  <si>
    <t>Wynagrodzenia i pochodne</t>
  </si>
  <si>
    <r>
      <t xml:space="preserve">Załącznik nr 3                                                                                                                                    </t>
    </r>
    <r>
      <rPr>
        <b/>
        <sz val="11"/>
        <rFont val="Arial CE"/>
        <family val="2"/>
      </rPr>
      <t>informacja o przebiegu wykonania budżetu                                                                                                 za I półrocze 2004 roku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</si>
</sst>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4" fontId="0" fillId="6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9" fontId="0" fillId="6" borderId="1" xfId="0" applyNumberFormat="1" applyFont="1" applyFill="1" applyBorder="1" applyAlignment="1">
      <alignment horizontal="center"/>
    </xf>
    <xf numFmtId="10" fontId="0" fillId="0" borderId="1" xfId="17" applyNumberFormat="1" applyBorder="1" applyAlignment="1">
      <alignment horizontal="right"/>
    </xf>
    <xf numFmtId="10" fontId="0" fillId="4" borderId="1" xfId="17" applyNumberFormat="1" applyFill="1" applyBorder="1" applyAlignment="1">
      <alignment horizontal="right"/>
    </xf>
    <xf numFmtId="10" fontId="2" fillId="5" borderId="1" xfId="17" applyNumberFormat="1" applyFont="1" applyFill="1" applyBorder="1" applyAlignment="1">
      <alignment horizontal="right"/>
    </xf>
    <xf numFmtId="10" fontId="0" fillId="0" borderId="1" xfId="17" applyNumberFormat="1" applyFill="1" applyBorder="1" applyAlignment="1">
      <alignment horizontal="right"/>
    </xf>
    <xf numFmtId="10" fontId="0" fillId="0" borderId="1" xfId="17" applyNumberFormat="1" applyFont="1" applyFill="1" applyBorder="1" applyAlignment="1">
      <alignment horizontal="right"/>
    </xf>
    <xf numFmtId="10" fontId="1" fillId="3" borderId="1" xfId="17" applyNumberFormat="1" applyFont="1" applyFill="1" applyBorder="1" applyAlignment="1">
      <alignment horizontal="right"/>
    </xf>
    <xf numFmtId="10" fontId="0" fillId="6" borderId="1" xfId="17" applyNumberFormat="1" applyFont="1" applyFill="1" applyBorder="1" applyAlignment="1">
      <alignment horizontal="right"/>
    </xf>
    <xf numFmtId="10" fontId="0" fillId="0" borderId="1" xfId="17" applyNumberFormat="1" applyFont="1" applyBorder="1" applyAlignment="1">
      <alignment horizontal="right"/>
    </xf>
    <xf numFmtId="10" fontId="0" fillId="6" borderId="1" xfId="17" applyNumberFormat="1" applyFont="1" applyFill="1" applyBorder="1" applyAlignment="1">
      <alignment horizontal="right"/>
    </xf>
    <xf numFmtId="10" fontId="0" fillId="4" borderId="1" xfId="17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SheetLayoutView="100" workbookViewId="0" topLeftCell="A1">
      <selection activeCell="A3" sqref="A3:G5"/>
    </sheetView>
  </sheetViews>
  <sheetFormatPr defaultColWidth="9.00390625" defaultRowHeight="12.75"/>
  <cols>
    <col min="1" max="1" width="19.875" style="5" customWidth="1"/>
    <col min="2" max="2" width="11.625" style="5" customWidth="1"/>
    <col min="3" max="3" width="11.375" style="5" customWidth="1"/>
    <col min="4" max="4" width="12.75390625" style="5" customWidth="1"/>
    <col min="5" max="5" width="16.00390625" style="7" customWidth="1"/>
    <col min="6" max="6" width="16.625" style="7" customWidth="1"/>
    <col min="7" max="7" width="12.875" style="5" customWidth="1"/>
  </cols>
  <sheetData>
    <row r="1" spans="5:7" ht="33.75" customHeight="1">
      <c r="E1" s="51" t="s">
        <v>53</v>
      </c>
      <c r="F1" s="51"/>
      <c r="G1" s="51"/>
    </row>
    <row r="2" spans="5:7" ht="12.75">
      <c r="E2" s="51"/>
      <c r="F2" s="51"/>
      <c r="G2" s="51"/>
    </row>
    <row r="3" spans="1:7" ht="12.75">
      <c r="A3" s="50" t="s">
        <v>52</v>
      </c>
      <c r="B3" s="50"/>
      <c r="C3" s="50"/>
      <c r="D3" s="50"/>
      <c r="E3" s="50"/>
      <c r="F3" s="50"/>
      <c r="G3" s="50"/>
    </row>
    <row r="4" spans="1:7" ht="12.75">
      <c r="A4" s="50"/>
      <c r="B4" s="50"/>
      <c r="C4" s="50"/>
      <c r="D4" s="50"/>
      <c r="E4" s="50"/>
      <c r="F4" s="50"/>
      <c r="G4" s="50"/>
    </row>
    <row r="5" spans="1:7" ht="12.75">
      <c r="A5" s="50"/>
      <c r="B5" s="50"/>
      <c r="C5" s="50"/>
      <c r="D5" s="50"/>
      <c r="E5" s="50"/>
      <c r="F5" s="50"/>
      <c r="G5" s="50"/>
    </row>
    <row r="6" spans="1:8" ht="63.75" customHeight="1">
      <c r="A6" s="8" t="s">
        <v>29</v>
      </c>
      <c r="B6" s="9" t="s">
        <v>0</v>
      </c>
      <c r="C6" s="9" t="s">
        <v>1</v>
      </c>
      <c r="D6" s="9" t="s">
        <v>2</v>
      </c>
      <c r="E6" s="10" t="s">
        <v>3</v>
      </c>
      <c r="F6" s="11" t="s">
        <v>32</v>
      </c>
      <c r="G6" s="11" t="s">
        <v>31</v>
      </c>
      <c r="H6" s="1"/>
    </row>
    <row r="7" spans="1:7" ht="12.75">
      <c r="A7" s="4"/>
      <c r="B7" s="2" t="s">
        <v>4</v>
      </c>
      <c r="C7" s="2" t="s">
        <v>5</v>
      </c>
      <c r="D7" s="2" t="s">
        <v>34</v>
      </c>
      <c r="E7" s="6">
        <v>528001</v>
      </c>
      <c r="F7" s="6">
        <v>262643</v>
      </c>
      <c r="G7" s="39">
        <v>0.49</v>
      </c>
    </row>
    <row r="8" spans="1:7" ht="12.75">
      <c r="A8" s="4"/>
      <c r="B8" s="2" t="s">
        <v>4</v>
      </c>
      <c r="C8" s="2" t="s">
        <v>5</v>
      </c>
      <c r="D8" s="2" t="s">
        <v>36</v>
      </c>
      <c r="E8" s="6">
        <v>41000</v>
      </c>
      <c r="F8" s="6">
        <v>40666</v>
      </c>
      <c r="G8" s="39">
        <v>0.99</v>
      </c>
    </row>
    <row r="9" spans="1:7" ht="12.75">
      <c r="A9" s="4"/>
      <c r="B9" s="2" t="s">
        <v>4</v>
      </c>
      <c r="C9" s="2" t="s">
        <v>5</v>
      </c>
      <c r="D9" s="2" t="s">
        <v>37</v>
      </c>
      <c r="E9" s="6">
        <v>100888</v>
      </c>
      <c r="F9" s="6">
        <v>49484</v>
      </c>
      <c r="G9" s="39">
        <v>0.4904</v>
      </c>
    </row>
    <row r="10" spans="1:7" ht="12.75">
      <c r="A10" s="4"/>
      <c r="B10" s="2" t="s">
        <v>4</v>
      </c>
      <c r="C10" s="2" t="s">
        <v>5</v>
      </c>
      <c r="D10" s="2" t="s">
        <v>38</v>
      </c>
      <c r="E10" s="6">
        <v>13360</v>
      </c>
      <c r="F10" s="6">
        <v>6839</v>
      </c>
      <c r="G10" s="39">
        <v>0.5119</v>
      </c>
    </row>
    <row r="11" spans="1:7" ht="12.75">
      <c r="A11" s="17" t="s">
        <v>28</v>
      </c>
      <c r="B11" s="18"/>
      <c r="C11" s="12" t="s">
        <v>5</v>
      </c>
      <c r="D11" s="18"/>
      <c r="E11" s="19">
        <f>SUM(E7:E10)</f>
        <v>683249</v>
      </c>
      <c r="F11" s="19">
        <f>SUM(F7:F10)</f>
        <v>359632</v>
      </c>
      <c r="G11" s="40">
        <v>0.5263</v>
      </c>
    </row>
    <row r="12" spans="1:7" ht="12.75">
      <c r="A12" s="14" t="s">
        <v>30</v>
      </c>
      <c r="B12" s="15" t="s">
        <v>4</v>
      </c>
      <c r="C12" s="15"/>
      <c r="D12" s="15"/>
      <c r="E12" s="16">
        <f>SUM(E11)</f>
        <v>683249</v>
      </c>
      <c r="F12" s="16">
        <f>SUM(F11)</f>
        <v>359632</v>
      </c>
      <c r="G12" s="41">
        <v>0.5263</v>
      </c>
    </row>
    <row r="13" spans="1:7" ht="12.75">
      <c r="A13" s="35"/>
      <c r="B13" s="33" t="s">
        <v>6</v>
      </c>
      <c r="C13" s="33" t="s">
        <v>7</v>
      </c>
      <c r="D13" s="33" t="s">
        <v>34</v>
      </c>
      <c r="E13" s="36">
        <v>44400</v>
      </c>
      <c r="F13" s="36">
        <v>21691</v>
      </c>
      <c r="G13" s="45">
        <v>0.4885</v>
      </c>
    </row>
    <row r="14" spans="1:7" ht="12.75">
      <c r="A14" s="4"/>
      <c r="B14" s="2" t="s">
        <v>6</v>
      </c>
      <c r="C14" s="2" t="s">
        <v>7</v>
      </c>
      <c r="D14" s="2" t="s">
        <v>35</v>
      </c>
      <c r="E14" s="37">
        <v>73571</v>
      </c>
      <c r="F14" s="37">
        <v>26753</v>
      </c>
      <c r="G14" s="39">
        <v>0.3636</v>
      </c>
    </row>
    <row r="15" spans="1:7" ht="12.75">
      <c r="A15" s="4"/>
      <c r="B15" s="2" t="s">
        <v>6</v>
      </c>
      <c r="C15" s="2" t="s">
        <v>7</v>
      </c>
      <c r="D15" s="2" t="s">
        <v>36</v>
      </c>
      <c r="E15" s="37">
        <v>5700</v>
      </c>
      <c r="F15" s="37">
        <v>4823</v>
      </c>
      <c r="G15" s="39">
        <v>0.8461</v>
      </c>
    </row>
    <row r="16" spans="1:7" ht="12.75">
      <c r="A16" s="4"/>
      <c r="B16" s="2" t="s">
        <v>6</v>
      </c>
      <c r="C16" s="2" t="s">
        <v>7</v>
      </c>
      <c r="D16" s="2" t="s">
        <v>37</v>
      </c>
      <c r="E16" s="37">
        <v>21940</v>
      </c>
      <c r="F16" s="37">
        <v>9108</v>
      </c>
      <c r="G16" s="39">
        <v>0.4151</v>
      </c>
    </row>
    <row r="17" spans="1:7" ht="12.75">
      <c r="A17" s="4"/>
      <c r="B17" s="2" t="s">
        <v>6</v>
      </c>
      <c r="C17" s="2" t="s">
        <v>7</v>
      </c>
      <c r="D17" s="2" t="s">
        <v>38</v>
      </c>
      <c r="E17" s="37">
        <v>3030</v>
      </c>
      <c r="F17" s="37">
        <v>1227</v>
      </c>
      <c r="G17" s="39">
        <v>0.4049</v>
      </c>
    </row>
    <row r="18" spans="1:7" ht="12.75">
      <c r="A18" s="17" t="s">
        <v>28</v>
      </c>
      <c r="B18" s="18"/>
      <c r="C18" s="12" t="s">
        <v>7</v>
      </c>
      <c r="D18" s="18"/>
      <c r="E18" s="13">
        <f>SUM(E13:E17)</f>
        <v>148641</v>
      </c>
      <c r="F18" s="13">
        <f>SUM(F13:F17)</f>
        <v>63602</v>
      </c>
      <c r="G18" s="40">
        <v>0.4278</v>
      </c>
    </row>
    <row r="19" spans="1:7" ht="12.75">
      <c r="A19" s="14" t="s">
        <v>30</v>
      </c>
      <c r="B19" s="15" t="s">
        <v>6</v>
      </c>
      <c r="C19" s="15"/>
      <c r="D19" s="15"/>
      <c r="E19" s="16">
        <f>SUM(E18)</f>
        <v>148641</v>
      </c>
      <c r="F19" s="16">
        <f>SUM(F18)</f>
        <v>63602</v>
      </c>
      <c r="G19" s="41">
        <v>0.4278</v>
      </c>
    </row>
    <row r="20" spans="1:7" ht="12.75">
      <c r="A20" s="4"/>
      <c r="B20" s="2" t="s">
        <v>8</v>
      </c>
      <c r="C20" s="2" t="s">
        <v>9</v>
      </c>
      <c r="D20" s="2" t="s">
        <v>34</v>
      </c>
      <c r="E20" s="6">
        <v>357999</v>
      </c>
      <c r="F20" s="6">
        <v>146800</v>
      </c>
      <c r="G20" s="39">
        <v>0.41</v>
      </c>
    </row>
    <row r="21" spans="1:7" ht="12.75">
      <c r="A21" s="4"/>
      <c r="B21" s="2" t="s">
        <v>8</v>
      </c>
      <c r="C21" s="2" t="s">
        <v>9</v>
      </c>
      <c r="D21" s="2" t="s">
        <v>36</v>
      </c>
      <c r="E21" s="6">
        <v>23882</v>
      </c>
      <c r="F21" s="6">
        <v>23881</v>
      </c>
      <c r="G21" s="39">
        <v>0.9999</v>
      </c>
    </row>
    <row r="22" spans="1:7" ht="12.75">
      <c r="A22" s="4"/>
      <c r="B22" s="2" t="s">
        <v>8</v>
      </c>
      <c r="C22" s="2" t="s">
        <v>9</v>
      </c>
      <c r="D22" s="2" t="s">
        <v>37</v>
      </c>
      <c r="E22" s="6">
        <v>56777</v>
      </c>
      <c r="F22" s="6">
        <v>35253</v>
      </c>
      <c r="G22" s="39">
        <v>0.6209</v>
      </c>
    </row>
    <row r="23" spans="1:7" ht="12.75">
      <c r="A23" s="4"/>
      <c r="B23" s="2" t="s">
        <v>8</v>
      </c>
      <c r="C23" s="2" t="s">
        <v>9</v>
      </c>
      <c r="D23" s="2" t="s">
        <v>38</v>
      </c>
      <c r="E23" s="6">
        <v>8075</v>
      </c>
      <c r="F23" s="6">
        <v>4479</v>
      </c>
      <c r="G23" s="39">
        <v>0.5546</v>
      </c>
    </row>
    <row r="24" spans="1:7" ht="12.75">
      <c r="A24" s="17" t="s">
        <v>28</v>
      </c>
      <c r="B24" s="18"/>
      <c r="C24" s="12" t="s">
        <v>9</v>
      </c>
      <c r="D24" s="18"/>
      <c r="E24" s="19">
        <f>SUM(E20:E23)</f>
        <v>446733</v>
      </c>
      <c r="F24" s="19">
        <f>SUM(F20:F23)</f>
        <v>210413</v>
      </c>
      <c r="G24" s="40">
        <v>0.471</v>
      </c>
    </row>
    <row r="25" spans="1:7" ht="12.75">
      <c r="A25" s="21"/>
      <c r="B25" s="22" t="s">
        <v>8</v>
      </c>
      <c r="C25" s="24" t="s">
        <v>10</v>
      </c>
      <c r="D25" s="22" t="s">
        <v>34</v>
      </c>
      <c r="E25" s="23">
        <v>2467264</v>
      </c>
      <c r="F25" s="23">
        <v>1168941</v>
      </c>
      <c r="G25" s="42">
        <v>0.4737</v>
      </c>
    </row>
    <row r="26" spans="1:7" ht="12.75">
      <c r="A26" s="21"/>
      <c r="B26" s="22" t="s">
        <v>8</v>
      </c>
      <c r="C26" s="24" t="s">
        <v>10</v>
      </c>
      <c r="D26" s="22" t="s">
        <v>36</v>
      </c>
      <c r="E26" s="23">
        <v>181311</v>
      </c>
      <c r="F26" s="23">
        <v>181311</v>
      </c>
      <c r="G26" s="42">
        <v>1</v>
      </c>
    </row>
    <row r="27" spans="1:7" ht="12.75">
      <c r="A27" s="21"/>
      <c r="B27" s="22" t="s">
        <v>8</v>
      </c>
      <c r="C27" s="24" t="s">
        <v>10</v>
      </c>
      <c r="D27" s="22" t="s">
        <v>37</v>
      </c>
      <c r="E27" s="23">
        <v>435797</v>
      </c>
      <c r="F27" s="23">
        <v>236626</v>
      </c>
      <c r="G27" s="42">
        <v>0.5429</v>
      </c>
    </row>
    <row r="28" spans="1:7" ht="12.75">
      <c r="A28" s="4"/>
      <c r="B28" s="2" t="s">
        <v>8</v>
      </c>
      <c r="C28" s="2" t="s">
        <v>10</v>
      </c>
      <c r="D28" s="2" t="s">
        <v>38</v>
      </c>
      <c r="E28" s="6">
        <v>61968</v>
      </c>
      <c r="F28" s="6">
        <v>34118</v>
      </c>
      <c r="G28" s="39">
        <v>0.5505</v>
      </c>
    </row>
    <row r="29" spans="1:7" ht="12.75">
      <c r="A29" s="17" t="s">
        <v>28</v>
      </c>
      <c r="B29" s="18"/>
      <c r="C29" s="12" t="s">
        <v>10</v>
      </c>
      <c r="D29" s="18"/>
      <c r="E29" s="19">
        <f>SUM(E25:E28)</f>
        <v>3146340</v>
      </c>
      <c r="F29" s="19">
        <f>SUM(F25:F28)</f>
        <v>1620996</v>
      </c>
      <c r="G29" s="40">
        <v>0.5152</v>
      </c>
    </row>
    <row r="30" spans="1:7" ht="12.75">
      <c r="A30" s="4"/>
      <c r="B30" s="2" t="s">
        <v>8</v>
      </c>
      <c r="C30" s="2" t="s">
        <v>11</v>
      </c>
      <c r="D30" s="2" t="s">
        <v>37</v>
      </c>
      <c r="E30" s="6">
        <v>600</v>
      </c>
      <c r="F30" s="6">
        <v>500</v>
      </c>
      <c r="G30" s="39">
        <v>0.8333</v>
      </c>
    </row>
    <row r="31" spans="1:7" ht="12.75">
      <c r="A31" s="4"/>
      <c r="B31" s="2" t="s">
        <v>8</v>
      </c>
      <c r="C31" s="2" t="s">
        <v>11</v>
      </c>
      <c r="D31" s="2" t="s">
        <v>38</v>
      </c>
      <c r="E31" s="6">
        <v>100</v>
      </c>
      <c r="F31" s="6">
        <v>71</v>
      </c>
      <c r="G31" s="39">
        <v>0.71</v>
      </c>
    </row>
    <row r="32" spans="1:7" ht="12.75">
      <c r="A32" s="17" t="s">
        <v>28</v>
      </c>
      <c r="B32" s="18"/>
      <c r="C32" s="12" t="s">
        <v>11</v>
      </c>
      <c r="D32" s="18"/>
      <c r="E32" s="19">
        <f>SUM(E30:E31)</f>
        <v>700</v>
      </c>
      <c r="F32" s="19">
        <f>SUM(F30:F31)</f>
        <v>571</v>
      </c>
      <c r="G32" s="40">
        <v>0.8157</v>
      </c>
    </row>
    <row r="33" spans="1:7" ht="12.75">
      <c r="A33" s="14" t="s">
        <v>30</v>
      </c>
      <c r="B33" s="15" t="s">
        <v>8</v>
      </c>
      <c r="C33" s="15"/>
      <c r="D33" s="15"/>
      <c r="E33" s="16">
        <f>SUM(E32,E29,E24)</f>
        <v>3593773</v>
      </c>
      <c r="F33" s="16">
        <f>SUM(F32,F29,F24)</f>
        <v>1831980</v>
      </c>
      <c r="G33" s="41">
        <v>0.5097</v>
      </c>
    </row>
    <row r="34" spans="1:7" ht="12.75">
      <c r="A34" s="4"/>
      <c r="B34" s="2" t="s">
        <v>12</v>
      </c>
      <c r="C34" s="2" t="s">
        <v>13</v>
      </c>
      <c r="D34" s="2" t="s">
        <v>34</v>
      </c>
      <c r="E34" s="6">
        <v>17990</v>
      </c>
      <c r="F34" s="6">
        <v>8386</v>
      </c>
      <c r="G34" s="39">
        <v>0.4661</v>
      </c>
    </row>
    <row r="35" spans="1:7" ht="12.75">
      <c r="A35" s="4"/>
      <c r="B35" s="2" t="s">
        <v>12</v>
      </c>
      <c r="C35" s="2" t="s">
        <v>13</v>
      </c>
      <c r="D35" s="2" t="s">
        <v>36</v>
      </c>
      <c r="E35" s="6">
        <v>1530</v>
      </c>
      <c r="F35" s="6">
        <v>1359</v>
      </c>
      <c r="G35" s="39">
        <v>0.8882</v>
      </c>
    </row>
    <row r="36" spans="1:7" ht="12.75">
      <c r="A36" s="4"/>
      <c r="B36" s="2" t="s">
        <v>12</v>
      </c>
      <c r="C36" s="2" t="s">
        <v>13</v>
      </c>
      <c r="D36" s="2" t="s">
        <v>39</v>
      </c>
      <c r="E36" s="6">
        <v>2509270</v>
      </c>
      <c r="F36" s="6">
        <v>1211087</v>
      </c>
      <c r="G36" s="39">
        <v>0.4826</v>
      </c>
    </row>
    <row r="37" spans="1:7" ht="12.75">
      <c r="A37" s="4"/>
      <c r="B37" s="2" t="s">
        <v>12</v>
      </c>
      <c r="C37" s="2" t="s">
        <v>13</v>
      </c>
      <c r="D37" s="2" t="s">
        <v>40</v>
      </c>
      <c r="E37" s="6">
        <v>86874</v>
      </c>
      <c r="F37" s="6">
        <v>28027</v>
      </c>
      <c r="G37" s="39">
        <v>0.3226</v>
      </c>
    </row>
    <row r="38" spans="1:7" ht="12.75">
      <c r="A38" s="4"/>
      <c r="B38" s="2" t="s">
        <v>12</v>
      </c>
      <c r="C38" s="2" t="s">
        <v>13</v>
      </c>
      <c r="D38" s="2" t="s">
        <v>41</v>
      </c>
      <c r="E38" s="6">
        <v>213288</v>
      </c>
      <c r="F38" s="6">
        <v>185602</v>
      </c>
      <c r="G38" s="39">
        <v>0.8701</v>
      </c>
    </row>
    <row r="39" spans="1:7" ht="12.75">
      <c r="A39" s="4"/>
      <c r="B39" s="2" t="s">
        <v>12</v>
      </c>
      <c r="C39" s="2" t="s">
        <v>13</v>
      </c>
      <c r="D39" s="2" t="s">
        <v>37</v>
      </c>
      <c r="E39" s="6">
        <v>3550</v>
      </c>
      <c r="F39" s="6">
        <v>1793</v>
      </c>
      <c r="G39" s="39">
        <v>0.505</v>
      </c>
    </row>
    <row r="40" spans="1:7" ht="12.75">
      <c r="A40" s="4"/>
      <c r="B40" s="2" t="s">
        <v>12</v>
      </c>
      <c r="C40" s="2" t="s">
        <v>13</v>
      </c>
      <c r="D40" s="2" t="s">
        <v>38</v>
      </c>
      <c r="E40" s="6">
        <v>480</v>
      </c>
      <c r="F40" s="6">
        <v>242</v>
      </c>
      <c r="G40" s="39">
        <v>0.5041</v>
      </c>
    </row>
    <row r="41" spans="1:7" ht="12.75">
      <c r="A41" s="17" t="s">
        <v>28</v>
      </c>
      <c r="B41" s="18"/>
      <c r="C41" s="12" t="s">
        <v>9</v>
      </c>
      <c r="D41" s="18"/>
      <c r="E41" s="19">
        <f>SUM(E34:E40)</f>
        <v>2832982</v>
      </c>
      <c r="F41" s="19">
        <f>SUM(F34:F40)</f>
        <v>1436496</v>
      </c>
      <c r="G41" s="40">
        <v>0.507</v>
      </c>
    </row>
    <row r="42" spans="1:7" ht="12.75">
      <c r="A42" s="14" t="s">
        <v>30</v>
      </c>
      <c r="B42" s="15" t="s">
        <v>12</v>
      </c>
      <c r="C42" s="15"/>
      <c r="D42" s="15"/>
      <c r="E42" s="16">
        <f>SUM(E41)</f>
        <v>2832982</v>
      </c>
      <c r="F42" s="16">
        <f>SUM(F41)</f>
        <v>1436496</v>
      </c>
      <c r="G42" s="41">
        <v>0.507</v>
      </c>
    </row>
    <row r="43" spans="1:7" ht="12.75">
      <c r="A43" s="4"/>
      <c r="B43" s="2" t="s">
        <v>14</v>
      </c>
      <c r="C43" s="2" t="s">
        <v>15</v>
      </c>
      <c r="D43" s="2" t="s">
        <v>34</v>
      </c>
      <c r="E43" s="6">
        <v>290051</v>
      </c>
      <c r="F43" s="6">
        <v>135384</v>
      </c>
      <c r="G43" s="39">
        <v>0.4667</v>
      </c>
    </row>
    <row r="44" spans="1:7" ht="12.75">
      <c r="A44" s="4"/>
      <c r="B44" s="2" t="s">
        <v>14</v>
      </c>
      <c r="C44" s="2" t="s">
        <v>15</v>
      </c>
      <c r="D44" s="2" t="s">
        <v>36</v>
      </c>
      <c r="E44" s="6">
        <v>18610</v>
      </c>
      <c r="F44" s="6">
        <v>18610</v>
      </c>
      <c r="G44" s="39">
        <v>1</v>
      </c>
    </row>
    <row r="45" spans="1:7" ht="12.75">
      <c r="A45" s="4"/>
      <c r="B45" s="2" t="s">
        <v>14</v>
      </c>
      <c r="C45" s="2" t="s">
        <v>15</v>
      </c>
      <c r="D45" s="2" t="s">
        <v>37</v>
      </c>
      <c r="E45" s="6">
        <v>53470</v>
      </c>
      <c r="F45" s="6">
        <v>25800</v>
      </c>
      <c r="G45" s="39">
        <v>0.4825</v>
      </c>
    </row>
    <row r="46" spans="1:7" ht="12.75">
      <c r="A46" s="4"/>
      <c r="B46" s="2" t="s">
        <v>14</v>
      </c>
      <c r="C46" s="2" t="s">
        <v>15</v>
      </c>
      <c r="D46" s="2" t="s">
        <v>38</v>
      </c>
      <c r="E46" s="6">
        <v>7603</v>
      </c>
      <c r="F46" s="6">
        <v>3921</v>
      </c>
      <c r="G46" s="39">
        <v>0.5157</v>
      </c>
    </row>
    <row r="47" spans="1:7" ht="12.75">
      <c r="A47" s="17" t="s">
        <v>28</v>
      </c>
      <c r="B47" s="18"/>
      <c r="C47" s="12" t="s">
        <v>15</v>
      </c>
      <c r="D47" s="18"/>
      <c r="E47" s="19">
        <f>SUM(E43:E46)</f>
        <v>369734</v>
      </c>
      <c r="F47" s="19">
        <f>SUM(F43:F46)</f>
        <v>183715</v>
      </c>
      <c r="G47" s="40">
        <v>0.4968</v>
      </c>
    </row>
    <row r="48" spans="1:7" ht="12.75">
      <c r="A48" s="4"/>
      <c r="B48" s="2" t="s">
        <v>14</v>
      </c>
      <c r="C48" s="2" t="s">
        <v>16</v>
      </c>
      <c r="D48" s="2" t="s">
        <v>34</v>
      </c>
      <c r="E48" s="6">
        <v>300826</v>
      </c>
      <c r="F48" s="6">
        <v>146876</v>
      </c>
      <c r="G48" s="39">
        <v>0.4882</v>
      </c>
    </row>
    <row r="49" spans="1:7" ht="12.75">
      <c r="A49" s="4"/>
      <c r="B49" s="2" t="s">
        <v>14</v>
      </c>
      <c r="C49" s="2" t="s">
        <v>16</v>
      </c>
      <c r="D49" s="2" t="s">
        <v>36</v>
      </c>
      <c r="E49" s="6">
        <v>21360</v>
      </c>
      <c r="F49" s="6">
        <v>21359</v>
      </c>
      <c r="G49" s="39">
        <v>0.9999</v>
      </c>
    </row>
    <row r="50" spans="1:7" ht="12.75">
      <c r="A50" s="4"/>
      <c r="B50" s="2" t="s">
        <v>14</v>
      </c>
      <c r="C50" s="2" t="s">
        <v>16</v>
      </c>
      <c r="D50" s="2" t="s">
        <v>37</v>
      </c>
      <c r="E50" s="6">
        <v>58526</v>
      </c>
      <c r="F50" s="6">
        <v>30821</v>
      </c>
      <c r="G50" s="39">
        <v>0.5266</v>
      </c>
    </row>
    <row r="51" spans="1:7" ht="12.75">
      <c r="A51" s="4"/>
      <c r="B51" s="2" t="s">
        <v>14</v>
      </c>
      <c r="C51" s="2" t="s">
        <v>16</v>
      </c>
      <c r="D51" s="2" t="s">
        <v>38</v>
      </c>
      <c r="E51" s="6">
        <v>6689</v>
      </c>
      <c r="F51" s="6">
        <v>4191</v>
      </c>
      <c r="G51" s="39">
        <v>0.6265</v>
      </c>
    </row>
    <row r="52" spans="1:7" ht="12.75">
      <c r="A52" s="17" t="s">
        <v>28</v>
      </c>
      <c r="B52" s="18"/>
      <c r="C52" s="12" t="s">
        <v>16</v>
      </c>
      <c r="D52" s="18"/>
      <c r="E52" s="19">
        <f>SUM(E48:E51)</f>
        <v>387401</v>
      </c>
      <c r="F52" s="19">
        <f>SUM(F48:F51)</f>
        <v>203247</v>
      </c>
      <c r="G52" s="40">
        <v>0.5246</v>
      </c>
    </row>
    <row r="53" spans="1:7" ht="12.75">
      <c r="A53" s="4"/>
      <c r="B53" s="2" t="s">
        <v>14</v>
      </c>
      <c r="C53" s="2" t="s">
        <v>42</v>
      </c>
      <c r="D53" s="2" t="s">
        <v>34</v>
      </c>
      <c r="E53" s="6">
        <v>176123</v>
      </c>
      <c r="F53" s="6">
        <v>86550</v>
      </c>
      <c r="G53" s="39">
        <v>0.4914</v>
      </c>
    </row>
    <row r="54" spans="1:7" ht="12.75">
      <c r="A54" s="4"/>
      <c r="B54" s="2" t="s">
        <v>14</v>
      </c>
      <c r="C54" s="2" t="s">
        <v>42</v>
      </c>
      <c r="D54" s="2" t="s">
        <v>36</v>
      </c>
      <c r="E54" s="6">
        <v>14217</v>
      </c>
      <c r="F54" s="6">
        <v>14217</v>
      </c>
      <c r="G54" s="39">
        <v>1</v>
      </c>
    </row>
    <row r="55" spans="1:7" ht="12.75">
      <c r="A55" s="4"/>
      <c r="B55" s="2" t="s">
        <v>14</v>
      </c>
      <c r="C55" s="2" t="s">
        <v>42</v>
      </c>
      <c r="D55" s="2" t="s">
        <v>37</v>
      </c>
      <c r="E55" s="6">
        <v>32894</v>
      </c>
      <c r="F55" s="6">
        <v>18102</v>
      </c>
      <c r="G55" s="39">
        <v>0.5503</v>
      </c>
    </row>
    <row r="56" spans="1:7" ht="12.75">
      <c r="A56" s="4"/>
      <c r="B56" s="2" t="s">
        <v>14</v>
      </c>
      <c r="C56" s="2" t="s">
        <v>42</v>
      </c>
      <c r="D56" s="2" t="s">
        <v>38</v>
      </c>
      <c r="E56" s="6">
        <v>4677</v>
      </c>
      <c r="F56" s="6">
        <v>2574</v>
      </c>
      <c r="G56" s="39">
        <v>0.5503</v>
      </c>
    </row>
    <row r="57" spans="1:7" ht="12.75">
      <c r="A57" s="17" t="s">
        <v>28</v>
      </c>
      <c r="B57" s="18"/>
      <c r="C57" s="12" t="s">
        <v>42</v>
      </c>
      <c r="D57" s="18"/>
      <c r="E57" s="19">
        <f>SUM(E53:E56)</f>
        <v>227911</v>
      </c>
      <c r="F57" s="19">
        <f>SUM(F53:F56)</f>
        <v>121443</v>
      </c>
      <c r="G57" s="40">
        <v>0.5328</v>
      </c>
    </row>
    <row r="58" spans="1:7" ht="12.75">
      <c r="A58" s="4"/>
      <c r="B58" s="2" t="s">
        <v>14</v>
      </c>
      <c r="C58" s="2" t="s">
        <v>17</v>
      </c>
      <c r="D58" s="2" t="s">
        <v>34</v>
      </c>
      <c r="E58" s="6">
        <v>2802818</v>
      </c>
      <c r="F58" s="6">
        <v>1417223</v>
      </c>
      <c r="G58" s="39">
        <v>0.5056</v>
      </c>
    </row>
    <row r="59" spans="1:7" ht="12.75">
      <c r="A59" s="4"/>
      <c r="B59" s="2" t="s">
        <v>14</v>
      </c>
      <c r="C59" s="2" t="s">
        <v>17</v>
      </c>
      <c r="D59" s="2" t="s">
        <v>36</v>
      </c>
      <c r="E59" s="6">
        <v>210566</v>
      </c>
      <c r="F59" s="6">
        <v>210564</v>
      </c>
      <c r="G59" s="39">
        <v>0.9999</v>
      </c>
    </row>
    <row r="60" spans="1:7" ht="12.75">
      <c r="A60" s="4"/>
      <c r="B60" s="2" t="s">
        <v>14</v>
      </c>
      <c r="C60" s="2" t="s">
        <v>17</v>
      </c>
      <c r="D60" s="2" t="s">
        <v>37</v>
      </c>
      <c r="E60" s="6">
        <v>540627</v>
      </c>
      <c r="F60" s="6">
        <v>281493</v>
      </c>
      <c r="G60" s="39">
        <v>0.5206</v>
      </c>
    </row>
    <row r="61" spans="1:7" ht="12.75">
      <c r="A61" s="4"/>
      <c r="B61" s="2" t="s">
        <v>14</v>
      </c>
      <c r="C61" s="2" t="s">
        <v>17</v>
      </c>
      <c r="D61" s="2" t="s">
        <v>38</v>
      </c>
      <c r="E61" s="6">
        <v>73570</v>
      </c>
      <c r="F61" s="6">
        <v>38664</v>
      </c>
      <c r="G61" s="39">
        <v>0.5255</v>
      </c>
    </row>
    <row r="62" spans="1:7" ht="12.75">
      <c r="A62" s="17" t="s">
        <v>28</v>
      </c>
      <c r="B62" s="18"/>
      <c r="C62" s="12" t="s">
        <v>17</v>
      </c>
      <c r="D62" s="18"/>
      <c r="E62" s="19">
        <f>SUM(E58:E61)</f>
        <v>3627581</v>
      </c>
      <c r="F62" s="19">
        <f>SUM(F58:F61)</f>
        <v>1947944</v>
      </c>
      <c r="G62" s="40">
        <v>0.5369</v>
      </c>
    </row>
    <row r="63" spans="1:7" ht="12.75">
      <c r="A63" s="4"/>
      <c r="B63" s="2" t="s">
        <v>14</v>
      </c>
      <c r="C63" s="2" t="s">
        <v>43</v>
      </c>
      <c r="D63" s="2" t="s">
        <v>34</v>
      </c>
      <c r="E63" s="6">
        <v>797647</v>
      </c>
      <c r="F63" s="6">
        <v>410140</v>
      </c>
      <c r="G63" s="39">
        <v>0.5141</v>
      </c>
    </row>
    <row r="64" spans="1:7" ht="12.75">
      <c r="A64" s="4"/>
      <c r="B64" s="2" t="s">
        <v>14</v>
      </c>
      <c r="C64" s="2" t="s">
        <v>43</v>
      </c>
      <c r="D64" s="2" t="s">
        <v>36</v>
      </c>
      <c r="E64" s="6">
        <v>54579</v>
      </c>
      <c r="F64" s="6">
        <v>54579</v>
      </c>
      <c r="G64" s="39">
        <v>1</v>
      </c>
    </row>
    <row r="65" spans="1:7" ht="63.75" customHeight="1">
      <c r="A65" s="8" t="s">
        <v>29</v>
      </c>
      <c r="B65" s="9" t="s">
        <v>0</v>
      </c>
      <c r="C65" s="9" t="s">
        <v>1</v>
      </c>
      <c r="D65" s="9" t="s">
        <v>2</v>
      </c>
      <c r="E65" s="10" t="s">
        <v>3</v>
      </c>
      <c r="F65" s="11" t="s">
        <v>32</v>
      </c>
      <c r="G65" s="11" t="s">
        <v>31</v>
      </c>
    </row>
    <row r="66" spans="1:7" ht="12.75">
      <c r="A66" s="4"/>
      <c r="B66" s="2" t="s">
        <v>14</v>
      </c>
      <c r="C66" s="2" t="s">
        <v>43</v>
      </c>
      <c r="D66" s="2" t="s">
        <v>37</v>
      </c>
      <c r="E66" s="6">
        <v>146387</v>
      </c>
      <c r="F66" s="6">
        <v>74871</v>
      </c>
      <c r="G66" s="39">
        <v>0.51</v>
      </c>
    </row>
    <row r="67" spans="1:7" ht="12.75">
      <c r="A67" s="4"/>
      <c r="B67" s="2" t="s">
        <v>14</v>
      </c>
      <c r="C67" s="2" t="s">
        <v>43</v>
      </c>
      <c r="D67" s="2" t="s">
        <v>38</v>
      </c>
      <c r="E67" s="6">
        <v>20398</v>
      </c>
      <c r="F67" s="6">
        <v>10696</v>
      </c>
      <c r="G67" s="39">
        <v>0.5243</v>
      </c>
    </row>
    <row r="68" spans="1:7" ht="12.75">
      <c r="A68" s="17" t="s">
        <v>28</v>
      </c>
      <c r="B68" s="18"/>
      <c r="C68" s="12" t="s">
        <v>43</v>
      </c>
      <c r="D68" s="18"/>
      <c r="E68" s="19">
        <f>SUM(E66:E67,E63:E64)</f>
        <v>1019011</v>
      </c>
      <c r="F68" s="19">
        <f>SUM(F66:F67,F63:F64)</f>
        <v>550286</v>
      </c>
      <c r="G68" s="40">
        <v>0.54</v>
      </c>
    </row>
    <row r="69" spans="1:7" ht="12.75">
      <c r="A69" s="4"/>
      <c r="B69" s="2" t="s">
        <v>14</v>
      </c>
      <c r="C69" s="2" t="s">
        <v>18</v>
      </c>
      <c r="D69" s="2" t="s">
        <v>34</v>
      </c>
      <c r="E69" s="6">
        <v>6164008</v>
      </c>
      <c r="F69" s="6">
        <v>3123829</v>
      </c>
      <c r="G69" s="39">
        <v>0.5067</v>
      </c>
    </row>
    <row r="70" spans="1:7" ht="12.75">
      <c r="A70" s="4"/>
      <c r="B70" s="2" t="s">
        <v>14</v>
      </c>
      <c r="C70" s="2" t="s">
        <v>18</v>
      </c>
      <c r="D70" s="2" t="s">
        <v>36</v>
      </c>
      <c r="E70" s="6">
        <v>452724</v>
      </c>
      <c r="F70" s="6">
        <v>452722</v>
      </c>
      <c r="G70" s="39">
        <v>0.9999</v>
      </c>
    </row>
    <row r="71" spans="1:7" ht="12.75">
      <c r="A71" s="4"/>
      <c r="B71" s="2" t="s">
        <v>14</v>
      </c>
      <c r="C71" s="2" t="s">
        <v>18</v>
      </c>
      <c r="D71" s="2" t="s">
        <v>37</v>
      </c>
      <c r="E71" s="6">
        <v>1150537</v>
      </c>
      <c r="F71" s="6">
        <v>598602</v>
      </c>
      <c r="G71" s="39">
        <v>0.5202</v>
      </c>
    </row>
    <row r="72" spans="1:7" ht="12.75">
      <c r="A72" s="4"/>
      <c r="B72" s="2" t="s">
        <v>14</v>
      </c>
      <c r="C72" s="2" t="s">
        <v>18</v>
      </c>
      <c r="D72" s="2" t="s">
        <v>38</v>
      </c>
      <c r="E72" s="6">
        <v>157950</v>
      </c>
      <c r="F72" s="6">
        <v>83870</v>
      </c>
      <c r="G72" s="39">
        <v>0.5309</v>
      </c>
    </row>
    <row r="73" spans="1:7" ht="12.75">
      <c r="A73" s="17" t="s">
        <v>28</v>
      </c>
      <c r="B73" s="18"/>
      <c r="C73" s="12" t="s">
        <v>18</v>
      </c>
      <c r="D73" s="18"/>
      <c r="E73" s="19">
        <f>SUM(E69:E72)</f>
        <v>7925219</v>
      </c>
      <c r="F73" s="19">
        <f>SUM(F69:F72)</f>
        <v>4259023</v>
      </c>
      <c r="G73" s="40">
        <v>0.5374</v>
      </c>
    </row>
    <row r="74" spans="1:7" ht="12.75">
      <c r="A74" s="21"/>
      <c r="B74" s="22" t="s">
        <v>14</v>
      </c>
      <c r="C74" s="24" t="s">
        <v>44</v>
      </c>
      <c r="D74" s="22" t="s">
        <v>34</v>
      </c>
      <c r="E74" s="23">
        <v>495240</v>
      </c>
      <c r="F74" s="23">
        <v>255124</v>
      </c>
      <c r="G74" s="42">
        <v>0.5151</v>
      </c>
    </row>
    <row r="75" spans="1:7" ht="12.75">
      <c r="A75" s="21"/>
      <c r="B75" s="22" t="s">
        <v>14</v>
      </c>
      <c r="C75" s="24" t="s">
        <v>44</v>
      </c>
      <c r="D75" s="22" t="s">
        <v>36</v>
      </c>
      <c r="E75" s="23">
        <v>48421</v>
      </c>
      <c r="F75" s="23">
        <v>48421</v>
      </c>
      <c r="G75" s="42">
        <v>1</v>
      </c>
    </row>
    <row r="76" spans="1:7" ht="12.75">
      <c r="A76" s="21"/>
      <c r="B76" s="22" t="s">
        <v>14</v>
      </c>
      <c r="C76" s="24" t="s">
        <v>44</v>
      </c>
      <c r="D76" s="22" t="s">
        <v>37</v>
      </c>
      <c r="E76" s="23">
        <v>96141</v>
      </c>
      <c r="F76" s="23">
        <v>51456</v>
      </c>
      <c r="G76" s="42">
        <v>0.5352</v>
      </c>
    </row>
    <row r="77" spans="1:7" ht="12.75">
      <c r="A77" s="21"/>
      <c r="B77" s="22" t="s">
        <v>14</v>
      </c>
      <c r="C77" s="24" t="s">
        <v>44</v>
      </c>
      <c r="D77" s="22" t="s">
        <v>38</v>
      </c>
      <c r="E77" s="23">
        <v>13491</v>
      </c>
      <c r="F77" s="23">
        <v>7596</v>
      </c>
      <c r="G77" s="42">
        <v>0.563</v>
      </c>
    </row>
    <row r="78" spans="1:7" ht="12.75">
      <c r="A78" s="17" t="s">
        <v>28</v>
      </c>
      <c r="B78" s="18"/>
      <c r="C78" s="12" t="s">
        <v>44</v>
      </c>
      <c r="D78" s="18"/>
      <c r="E78" s="19">
        <f>SUM(E74:E77)</f>
        <v>653293</v>
      </c>
      <c r="F78" s="19">
        <f>SUM(F74:F77)</f>
        <v>362597</v>
      </c>
      <c r="G78" s="40">
        <v>0.555</v>
      </c>
    </row>
    <row r="79" spans="1:7" ht="12.75">
      <c r="A79" s="4"/>
      <c r="B79" s="2" t="s">
        <v>14</v>
      </c>
      <c r="C79" s="2" t="s">
        <v>19</v>
      </c>
      <c r="D79" s="2" t="s">
        <v>34</v>
      </c>
      <c r="E79" s="6">
        <v>597476</v>
      </c>
      <c r="F79" s="6">
        <v>279196</v>
      </c>
      <c r="G79" s="39">
        <v>0.4672</v>
      </c>
    </row>
    <row r="80" spans="1:7" ht="12.75">
      <c r="A80" s="4"/>
      <c r="B80" s="2" t="s">
        <v>14</v>
      </c>
      <c r="C80" s="2" t="s">
        <v>19</v>
      </c>
      <c r="D80" s="2" t="s">
        <v>36</v>
      </c>
      <c r="E80" s="6">
        <v>38371</v>
      </c>
      <c r="F80" s="6">
        <v>38353</v>
      </c>
      <c r="G80" s="39">
        <v>0.9995</v>
      </c>
    </row>
    <row r="81" spans="1:7" ht="12.75">
      <c r="A81" s="4"/>
      <c r="B81" s="2" t="s">
        <v>14</v>
      </c>
      <c r="C81" s="2" t="s">
        <v>19</v>
      </c>
      <c r="D81" s="2" t="s">
        <v>37</v>
      </c>
      <c r="E81" s="6">
        <v>115727</v>
      </c>
      <c r="F81" s="6">
        <v>59197</v>
      </c>
      <c r="G81" s="39">
        <v>0.5115</v>
      </c>
    </row>
    <row r="82" spans="1:7" ht="12.75">
      <c r="A82" s="4"/>
      <c r="B82" s="2" t="s">
        <v>14</v>
      </c>
      <c r="C82" s="2" t="s">
        <v>19</v>
      </c>
      <c r="D82" s="2" t="s">
        <v>38</v>
      </c>
      <c r="E82" s="6">
        <v>15758</v>
      </c>
      <c r="F82" s="6">
        <v>8109</v>
      </c>
      <c r="G82" s="39">
        <v>0.5145</v>
      </c>
    </row>
    <row r="83" spans="1:7" ht="12.75">
      <c r="A83" s="17" t="s">
        <v>28</v>
      </c>
      <c r="B83" s="18"/>
      <c r="C83" s="12" t="s">
        <v>19</v>
      </c>
      <c r="D83" s="18"/>
      <c r="E83" s="19">
        <f>SUM(E79:E82)</f>
        <v>767332</v>
      </c>
      <c r="F83" s="19">
        <f>SUM(F79:F82)</f>
        <v>384855</v>
      </c>
      <c r="G83" s="40">
        <v>0.5015</v>
      </c>
    </row>
    <row r="84" spans="1:7" ht="12.75">
      <c r="A84" s="32"/>
      <c r="B84" s="33" t="s">
        <v>14</v>
      </c>
      <c r="C84" s="38" t="s">
        <v>20</v>
      </c>
      <c r="D84" s="33" t="s">
        <v>34</v>
      </c>
      <c r="E84" s="34">
        <v>25000</v>
      </c>
      <c r="F84" s="34">
        <v>0</v>
      </c>
      <c r="G84" s="47" t="s">
        <v>31</v>
      </c>
    </row>
    <row r="85" spans="1:7" ht="12.75">
      <c r="A85" s="4"/>
      <c r="B85" s="2" t="s">
        <v>14</v>
      </c>
      <c r="C85" s="2" t="s">
        <v>20</v>
      </c>
      <c r="D85" s="2" t="s">
        <v>37</v>
      </c>
      <c r="E85" s="6">
        <v>3000</v>
      </c>
      <c r="F85" s="6">
        <v>0</v>
      </c>
      <c r="G85" s="46" t="s">
        <v>31</v>
      </c>
    </row>
    <row r="86" spans="1:7" ht="12.75">
      <c r="A86" s="4"/>
      <c r="B86" s="2" t="s">
        <v>14</v>
      </c>
      <c r="C86" s="2" t="s">
        <v>20</v>
      </c>
      <c r="D86" s="2" t="s">
        <v>38</v>
      </c>
      <c r="E86" s="6">
        <v>2000</v>
      </c>
      <c r="F86" s="6">
        <v>0</v>
      </c>
      <c r="G86" s="46" t="s">
        <v>31</v>
      </c>
    </row>
    <row r="87" spans="1:7" ht="12.75">
      <c r="A87" s="17" t="s">
        <v>28</v>
      </c>
      <c r="B87" s="18"/>
      <c r="C87" s="12" t="s">
        <v>20</v>
      </c>
      <c r="D87" s="18"/>
      <c r="E87" s="19">
        <f>SUM(E84:E86)</f>
        <v>30000</v>
      </c>
      <c r="F87" s="19">
        <f>SUM(F84:F86)</f>
        <v>0</v>
      </c>
      <c r="G87" s="48" t="s">
        <v>31</v>
      </c>
    </row>
    <row r="88" spans="1:7" ht="12.75">
      <c r="A88" s="14" t="s">
        <v>30</v>
      </c>
      <c r="B88" s="15" t="s">
        <v>14</v>
      </c>
      <c r="C88" s="15"/>
      <c r="D88" s="15"/>
      <c r="E88" s="16">
        <f>SUM(E87,E83,E78,E73,E68,E62,E57,E52,E47)</f>
        <v>15007482</v>
      </c>
      <c r="F88" s="16">
        <f>SUM(F87,F83,F78,F73,F68,F62,F57,F52,F47)</f>
        <v>8013110</v>
      </c>
      <c r="G88" s="41">
        <v>0.5339</v>
      </c>
    </row>
    <row r="89" spans="1:7" ht="12.75">
      <c r="A89" s="4"/>
      <c r="B89" s="2" t="s">
        <v>48</v>
      </c>
      <c r="C89" s="2" t="s">
        <v>49</v>
      </c>
      <c r="D89" s="2" t="s">
        <v>34</v>
      </c>
      <c r="E89" s="6">
        <v>932392</v>
      </c>
      <c r="F89" s="6">
        <v>491666</v>
      </c>
      <c r="G89" s="39">
        <v>0.5273</v>
      </c>
    </row>
    <row r="90" spans="1:7" ht="12.75">
      <c r="A90" s="4"/>
      <c r="B90" s="2" t="s">
        <v>48</v>
      </c>
      <c r="C90" s="2" t="s">
        <v>49</v>
      </c>
      <c r="D90" s="2" t="s">
        <v>36</v>
      </c>
      <c r="E90" s="6">
        <v>83640</v>
      </c>
      <c r="F90" s="6">
        <v>83639</v>
      </c>
      <c r="G90" s="39">
        <v>0.9999</v>
      </c>
    </row>
    <row r="91" spans="1:7" ht="12.75">
      <c r="A91" s="4"/>
      <c r="B91" s="2" t="s">
        <v>48</v>
      </c>
      <c r="C91" s="2" t="s">
        <v>49</v>
      </c>
      <c r="D91" s="2" t="s">
        <v>37</v>
      </c>
      <c r="E91" s="6">
        <v>143060</v>
      </c>
      <c r="F91" s="6">
        <v>89327</v>
      </c>
      <c r="G91" s="39">
        <v>0.6244</v>
      </c>
    </row>
    <row r="92" spans="1:7" ht="12.75">
      <c r="A92" s="4"/>
      <c r="B92" s="2" t="s">
        <v>48</v>
      </c>
      <c r="C92" s="2" t="s">
        <v>49</v>
      </c>
      <c r="D92" s="2" t="s">
        <v>38</v>
      </c>
      <c r="E92" s="6">
        <v>21200</v>
      </c>
      <c r="F92" s="6">
        <v>12140</v>
      </c>
      <c r="G92" s="46">
        <v>0.5726</v>
      </c>
    </row>
    <row r="93" spans="1:7" ht="12.75">
      <c r="A93" s="17" t="s">
        <v>28</v>
      </c>
      <c r="B93" s="18"/>
      <c r="C93" s="12" t="s">
        <v>49</v>
      </c>
      <c r="D93" s="18"/>
      <c r="E93" s="19">
        <f>SUM(E89:E92)</f>
        <v>1180292</v>
      </c>
      <c r="F93" s="19">
        <f>SUM(F89:F92)</f>
        <v>676772</v>
      </c>
      <c r="G93" s="40">
        <v>0.5733</v>
      </c>
    </row>
    <row r="94" spans="1:7" ht="12.75">
      <c r="A94" s="21"/>
      <c r="B94" s="2" t="s">
        <v>48</v>
      </c>
      <c r="C94" s="24" t="s">
        <v>50</v>
      </c>
      <c r="D94" s="22" t="s">
        <v>34</v>
      </c>
      <c r="E94" s="23">
        <v>2665582</v>
      </c>
      <c r="F94" s="23">
        <v>1296510</v>
      </c>
      <c r="G94" s="42">
        <v>0.4863</v>
      </c>
    </row>
    <row r="95" spans="1:7" ht="12.75">
      <c r="A95" s="21"/>
      <c r="B95" s="2" t="s">
        <v>48</v>
      </c>
      <c r="C95" s="24" t="s">
        <v>50</v>
      </c>
      <c r="D95" s="22" t="s">
        <v>36</v>
      </c>
      <c r="E95" s="23">
        <v>220643</v>
      </c>
      <c r="F95" s="23">
        <v>217215</v>
      </c>
      <c r="G95" s="42">
        <v>0.9844</v>
      </c>
    </row>
    <row r="96" spans="1:7" ht="12.75">
      <c r="A96" s="21"/>
      <c r="B96" s="2" t="s">
        <v>48</v>
      </c>
      <c r="C96" s="24" t="s">
        <v>50</v>
      </c>
      <c r="D96" s="22" t="s">
        <v>37</v>
      </c>
      <c r="E96" s="23">
        <v>509029</v>
      </c>
      <c r="F96" s="23">
        <v>258180</v>
      </c>
      <c r="G96" s="42">
        <v>0.5072</v>
      </c>
    </row>
    <row r="97" spans="1:7" ht="12.75">
      <c r="A97" s="21"/>
      <c r="B97" s="2" t="s">
        <v>48</v>
      </c>
      <c r="C97" s="24" t="s">
        <v>50</v>
      </c>
      <c r="D97" s="22" t="s">
        <v>38</v>
      </c>
      <c r="E97" s="23">
        <v>70676</v>
      </c>
      <c r="F97" s="23">
        <v>36669</v>
      </c>
      <c r="G97" s="42">
        <v>0.5188</v>
      </c>
    </row>
    <row r="98" spans="1:7" ht="12.75">
      <c r="A98" s="17" t="s">
        <v>28</v>
      </c>
      <c r="B98" s="18"/>
      <c r="C98" s="12" t="s">
        <v>50</v>
      </c>
      <c r="D98" s="18"/>
      <c r="E98" s="19">
        <f>SUM(E94:E97)</f>
        <v>3465930</v>
      </c>
      <c r="F98" s="19">
        <f>SUM(F94:F97)</f>
        <v>1808574</v>
      </c>
      <c r="G98" s="40">
        <v>0.5218</v>
      </c>
    </row>
    <row r="99" spans="1:7" ht="12.75">
      <c r="A99" s="21"/>
      <c r="B99" s="22" t="s">
        <v>48</v>
      </c>
      <c r="C99" s="24" t="s">
        <v>51</v>
      </c>
      <c r="D99" s="22" t="s">
        <v>34</v>
      </c>
      <c r="E99" s="23">
        <v>238600</v>
      </c>
      <c r="F99" s="23">
        <v>100568</v>
      </c>
      <c r="G99" s="42">
        <v>0.4214</v>
      </c>
    </row>
    <row r="100" spans="1:7" ht="12.75">
      <c r="A100" s="21"/>
      <c r="B100" s="22" t="s">
        <v>48</v>
      </c>
      <c r="C100" s="24" t="s">
        <v>51</v>
      </c>
      <c r="D100" s="22" t="s">
        <v>36</v>
      </c>
      <c r="E100" s="23">
        <v>18424</v>
      </c>
      <c r="F100" s="23">
        <v>18424</v>
      </c>
      <c r="G100" s="42">
        <v>1</v>
      </c>
    </row>
    <row r="101" spans="1:7" ht="12.75">
      <c r="A101" s="21"/>
      <c r="B101" s="22" t="s">
        <v>48</v>
      </c>
      <c r="C101" s="24" t="s">
        <v>51</v>
      </c>
      <c r="D101" s="22" t="s">
        <v>37</v>
      </c>
      <c r="E101" s="23">
        <v>46564</v>
      </c>
      <c r="F101" s="23">
        <v>19292</v>
      </c>
      <c r="G101" s="42">
        <v>0.4227</v>
      </c>
    </row>
    <row r="102" spans="1:7" ht="12.75">
      <c r="A102" s="21"/>
      <c r="B102" s="22" t="s">
        <v>48</v>
      </c>
      <c r="C102" s="24" t="s">
        <v>51</v>
      </c>
      <c r="D102" s="22" t="s">
        <v>38</v>
      </c>
      <c r="E102" s="23">
        <v>6120</v>
      </c>
      <c r="F102" s="23">
        <v>2526</v>
      </c>
      <c r="G102" s="42">
        <v>0.41</v>
      </c>
    </row>
    <row r="103" spans="1:7" ht="12.75">
      <c r="A103" s="17" t="s">
        <v>28</v>
      </c>
      <c r="B103" s="18"/>
      <c r="C103" s="12" t="s">
        <v>51</v>
      </c>
      <c r="D103" s="18"/>
      <c r="E103" s="19">
        <f>SUM(E99:E102)</f>
        <v>309708</v>
      </c>
      <c r="F103" s="19">
        <f>SUM(F99:F102)</f>
        <v>140810</v>
      </c>
      <c r="G103" s="40">
        <v>0.4546</v>
      </c>
    </row>
    <row r="104" spans="1:7" ht="12.75">
      <c r="A104" s="21"/>
      <c r="B104" s="22" t="s">
        <v>21</v>
      </c>
      <c r="C104" s="24" t="s">
        <v>22</v>
      </c>
      <c r="D104" s="22" t="s">
        <v>34</v>
      </c>
      <c r="E104" s="23">
        <v>858911</v>
      </c>
      <c r="F104" s="23">
        <v>418627</v>
      </c>
      <c r="G104" s="42">
        <v>0.4873</v>
      </c>
    </row>
    <row r="105" spans="1:7" ht="12.75">
      <c r="A105" s="21"/>
      <c r="B105" s="22" t="s">
        <v>21</v>
      </c>
      <c r="C105" s="24" t="s">
        <v>22</v>
      </c>
      <c r="D105" s="22" t="s">
        <v>36</v>
      </c>
      <c r="E105" s="23">
        <v>59541</v>
      </c>
      <c r="F105" s="23">
        <v>59541</v>
      </c>
      <c r="G105" s="42">
        <v>1</v>
      </c>
    </row>
    <row r="106" spans="1:7" ht="12.75">
      <c r="A106" s="21"/>
      <c r="B106" s="22" t="s">
        <v>21</v>
      </c>
      <c r="C106" s="24" t="s">
        <v>22</v>
      </c>
      <c r="D106" s="22" t="s">
        <v>37</v>
      </c>
      <c r="E106" s="23">
        <v>152748</v>
      </c>
      <c r="F106" s="23">
        <v>78262</v>
      </c>
      <c r="G106" s="42">
        <v>0.5123</v>
      </c>
    </row>
    <row r="107" spans="1:7" ht="12.75">
      <c r="A107" s="21"/>
      <c r="B107" s="22" t="s">
        <v>21</v>
      </c>
      <c r="C107" s="24" t="s">
        <v>22</v>
      </c>
      <c r="D107" s="22" t="s">
        <v>38</v>
      </c>
      <c r="E107" s="23">
        <v>19964</v>
      </c>
      <c r="F107" s="23">
        <v>11354</v>
      </c>
      <c r="G107" s="42">
        <v>0.5687</v>
      </c>
    </row>
    <row r="108" spans="1:7" ht="12.75">
      <c r="A108" s="17" t="s">
        <v>28</v>
      </c>
      <c r="B108" s="18"/>
      <c r="C108" s="12" t="s">
        <v>22</v>
      </c>
      <c r="D108" s="18"/>
      <c r="E108" s="19">
        <f>SUM(E104:E107)</f>
        <v>1091164</v>
      </c>
      <c r="F108" s="19">
        <f>SUM(F104:F107)</f>
        <v>567784</v>
      </c>
      <c r="G108" s="40">
        <v>0.5203</v>
      </c>
    </row>
    <row r="109" spans="1:7" ht="12.75">
      <c r="A109" s="14" t="s">
        <v>30</v>
      </c>
      <c r="B109" s="15" t="s">
        <v>21</v>
      </c>
      <c r="C109" s="15"/>
      <c r="D109" s="15"/>
      <c r="E109" s="16">
        <f>SUM(E108,E103,E98,E93)</f>
        <v>6047094</v>
      </c>
      <c r="F109" s="16">
        <f>SUM(F108,F103,F98,F93)</f>
        <v>3193940</v>
      </c>
      <c r="G109" s="41">
        <v>0.5281</v>
      </c>
    </row>
    <row r="110" spans="1:7" ht="12.75">
      <c r="A110" s="4"/>
      <c r="B110" s="2" t="s">
        <v>23</v>
      </c>
      <c r="C110" s="2" t="s">
        <v>24</v>
      </c>
      <c r="D110" s="2" t="s">
        <v>34</v>
      </c>
      <c r="E110" s="6">
        <v>727402</v>
      </c>
      <c r="F110" s="6">
        <v>339732</v>
      </c>
      <c r="G110" s="39">
        <v>0.467</v>
      </c>
    </row>
    <row r="111" spans="1:7" ht="12.75">
      <c r="A111" s="4"/>
      <c r="B111" s="2" t="s">
        <v>23</v>
      </c>
      <c r="C111" s="2" t="s">
        <v>24</v>
      </c>
      <c r="D111" s="2" t="s">
        <v>36</v>
      </c>
      <c r="E111" s="6">
        <v>53303</v>
      </c>
      <c r="F111" s="6">
        <v>53302</v>
      </c>
      <c r="G111" s="39">
        <v>0.9999</v>
      </c>
    </row>
    <row r="112" spans="1:7" ht="12.75">
      <c r="A112" s="4"/>
      <c r="B112" s="2" t="s">
        <v>23</v>
      </c>
      <c r="C112" s="2" t="s">
        <v>24</v>
      </c>
      <c r="D112" s="2" t="s">
        <v>37</v>
      </c>
      <c r="E112" s="6">
        <v>127692</v>
      </c>
      <c r="F112" s="6">
        <v>68730</v>
      </c>
      <c r="G112" s="39">
        <v>0.5382</v>
      </c>
    </row>
    <row r="113" spans="1:7" ht="12.75">
      <c r="A113" s="4"/>
      <c r="B113" s="2" t="s">
        <v>23</v>
      </c>
      <c r="C113" s="2" t="s">
        <v>24</v>
      </c>
      <c r="D113" s="2" t="s">
        <v>38</v>
      </c>
      <c r="E113" s="6">
        <v>18194</v>
      </c>
      <c r="F113" s="6">
        <v>9576</v>
      </c>
      <c r="G113" s="39">
        <v>0.5263</v>
      </c>
    </row>
    <row r="114" spans="1:7" ht="12.75">
      <c r="A114" s="17" t="s">
        <v>28</v>
      </c>
      <c r="B114" s="18"/>
      <c r="C114" s="12" t="s">
        <v>24</v>
      </c>
      <c r="D114" s="18"/>
      <c r="E114" s="19">
        <f>SUM(E110:E113)</f>
        <v>926591</v>
      </c>
      <c r="F114" s="19">
        <f>SUM(F110:F113)</f>
        <v>471340</v>
      </c>
      <c r="G114" s="40">
        <v>0.5086</v>
      </c>
    </row>
    <row r="115" spans="1:7" ht="12.75">
      <c r="A115" s="21"/>
      <c r="B115" s="22" t="s">
        <v>23</v>
      </c>
      <c r="C115" s="24" t="s">
        <v>25</v>
      </c>
      <c r="D115" s="22" t="s">
        <v>34</v>
      </c>
      <c r="E115" s="23">
        <v>311268</v>
      </c>
      <c r="F115" s="23">
        <v>163872</v>
      </c>
      <c r="G115" s="42">
        <v>0.5264</v>
      </c>
    </row>
    <row r="116" spans="1:7" ht="12.75">
      <c r="A116" s="21"/>
      <c r="B116" s="22" t="s">
        <v>23</v>
      </c>
      <c r="C116" s="24" t="s">
        <v>25</v>
      </c>
      <c r="D116" s="22" t="s">
        <v>36</v>
      </c>
      <c r="E116" s="23">
        <v>23621</v>
      </c>
      <c r="F116" s="23">
        <v>23620</v>
      </c>
      <c r="G116" s="42">
        <v>0.9999</v>
      </c>
    </row>
    <row r="117" spans="1:7" ht="12.75">
      <c r="A117" s="21"/>
      <c r="B117" s="22" t="s">
        <v>23</v>
      </c>
      <c r="C117" s="24" t="s">
        <v>25</v>
      </c>
      <c r="D117" s="22" t="s">
        <v>37</v>
      </c>
      <c r="E117" s="23">
        <v>58443</v>
      </c>
      <c r="F117" s="23">
        <v>32824</v>
      </c>
      <c r="G117" s="42">
        <v>0.5616</v>
      </c>
    </row>
    <row r="118" spans="1:7" ht="12.75">
      <c r="A118" s="21"/>
      <c r="B118" s="22" t="s">
        <v>23</v>
      </c>
      <c r="C118" s="24" t="s">
        <v>25</v>
      </c>
      <c r="D118" s="22" t="s">
        <v>38</v>
      </c>
      <c r="E118" s="23">
        <v>8072</v>
      </c>
      <c r="F118" s="23">
        <v>4541</v>
      </c>
      <c r="G118" s="42">
        <v>0.5625</v>
      </c>
    </row>
    <row r="119" spans="1:7" ht="12.75">
      <c r="A119" s="17" t="s">
        <v>28</v>
      </c>
      <c r="B119" s="18"/>
      <c r="C119" s="12" t="s">
        <v>25</v>
      </c>
      <c r="D119" s="18"/>
      <c r="E119" s="19">
        <f>SUM(E115:E118)</f>
        <v>401404</v>
      </c>
      <c r="F119" s="19">
        <f>SUM(F115:F118)</f>
        <v>224857</v>
      </c>
      <c r="G119" s="40">
        <v>0.5601</v>
      </c>
    </row>
    <row r="120" spans="1:7" ht="12.75">
      <c r="A120" s="25"/>
      <c r="B120" s="24" t="s">
        <v>23</v>
      </c>
      <c r="C120" s="24" t="s">
        <v>26</v>
      </c>
      <c r="D120" s="24" t="s">
        <v>34</v>
      </c>
      <c r="E120" s="26">
        <v>333462</v>
      </c>
      <c r="F120" s="26">
        <v>162552</v>
      </c>
      <c r="G120" s="43">
        <v>0.4874</v>
      </c>
    </row>
    <row r="121" spans="1:7" ht="12.75">
      <c r="A121" s="25"/>
      <c r="B121" s="24" t="s">
        <v>23</v>
      </c>
      <c r="C121" s="24" t="s">
        <v>26</v>
      </c>
      <c r="D121" s="24" t="s">
        <v>36</v>
      </c>
      <c r="E121" s="26">
        <v>24444</v>
      </c>
      <c r="F121" s="26">
        <v>24444</v>
      </c>
      <c r="G121" s="43">
        <v>1</v>
      </c>
    </row>
    <row r="122" spans="1:7" ht="12.75">
      <c r="A122" s="25"/>
      <c r="B122" s="24" t="s">
        <v>23</v>
      </c>
      <c r="C122" s="24" t="s">
        <v>26</v>
      </c>
      <c r="D122" s="24" t="s">
        <v>37</v>
      </c>
      <c r="E122" s="26">
        <v>60484</v>
      </c>
      <c r="F122" s="26">
        <v>32618</v>
      </c>
      <c r="G122" s="43">
        <v>0.5392</v>
      </c>
    </row>
    <row r="123" spans="1:7" ht="12.75">
      <c r="A123" s="25"/>
      <c r="B123" s="24" t="s">
        <v>23</v>
      </c>
      <c r="C123" s="24" t="s">
        <v>26</v>
      </c>
      <c r="D123" s="24" t="s">
        <v>38</v>
      </c>
      <c r="E123" s="26">
        <v>8545</v>
      </c>
      <c r="F123" s="26">
        <v>4408</v>
      </c>
      <c r="G123" s="43">
        <v>0.5158</v>
      </c>
    </row>
    <row r="124" spans="1:7" ht="12.75">
      <c r="A124" s="17" t="s">
        <v>28</v>
      </c>
      <c r="B124" s="18"/>
      <c r="C124" s="12" t="s">
        <v>26</v>
      </c>
      <c r="D124" s="18"/>
      <c r="E124" s="19">
        <f>SUM(E120:E123)</f>
        <v>426935</v>
      </c>
      <c r="F124" s="19">
        <f>SUM(F120:F123)</f>
        <v>224022</v>
      </c>
      <c r="G124" s="40">
        <v>0.5247</v>
      </c>
    </row>
    <row r="125" spans="1:7" ht="12.75">
      <c r="A125" s="4"/>
      <c r="B125" s="2" t="s">
        <v>23</v>
      </c>
      <c r="C125" s="2" t="s">
        <v>27</v>
      </c>
      <c r="D125" s="2" t="s">
        <v>34</v>
      </c>
      <c r="E125" s="6">
        <v>138669</v>
      </c>
      <c r="F125" s="6">
        <v>72165</v>
      </c>
      <c r="G125" s="39">
        <v>0.5204</v>
      </c>
    </row>
    <row r="126" spans="1:7" ht="12.75">
      <c r="A126" s="4"/>
      <c r="B126" s="2" t="s">
        <v>23</v>
      </c>
      <c r="C126" s="2" t="s">
        <v>27</v>
      </c>
      <c r="D126" s="2" t="s">
        <v>36</v>
      </c>
      <c r="E126" s="6">
        <v>10592</v>
      </c>
      <c r="F126" s="6">
        <v>10592</v>
      </c>
      <c r="G126" s="39">
        <v>1</v>
      </c>
    </row>
    <row r="127" spans="1:7" ht="12.75">
      <c r="A127" s="4"/>
      <c r="B127" s="2" t="s">
        <v>23</v>
      </c>
      <c r="C127" s="2" t="s">
        <v>27</v>
      </c>
      <c r="D127" s="2" t="s">
        <v>37</v>
      </c>
      <c r="E127" s="6">
        <v>26464</v>
      </c>
      <c r="F127" s="6">
        <v>14611</v>
      </c>
      <c r="G127" s="39">
        <v>0.5521</v>
      </c>
    </row>
    <row r="128" spans="1:7" ht="63.75" customHeight="1">
      <c r="A128" s="8" t="s">
        <v>29</v>
      </c>
      <c r="B128" s="9" t="s">
        <v>0</v>
      </c>
      <c r="C128" s="9" t="s">
        <v>1</v>
      </c>
      <c r="D128" s="9" t="s">
        <v>2</v>
      </c>
      <c r="E128" s="10" t="s">
        <v>3</v>
      </c>
      <c r="F128" s="11" t="s">
        <v>32</v>
      </c>
      <c r="G128" s="11" t="s">
        <v>31</v>
      </c>
    </row>
    <row r="129" spans="1:7" ht="12.75" hidden="1">
      <c r="A129" s="25"/>
      <c r="B129" s="24"/>
      <c r="C129" s="24"/>
      <c r="D129" s="24"/>
      <c r="E129" s="26"/>
      <c r="F129" s="26"/>
      <c r="G129" s="27"/>
    </row>
    <row r="130" spans="1:7" ht="12.75" hidden="1">
      <c r="A130" s="25"/>
      <c r="B130" s="24"/>
      <c r="C130" s="24"/>
      <c r="D130" s="24"/>
      <c r="E130" s="26"/>
      <c r="F130" s="26"/>
      <c r="G130" s="27"/>
    </row>
    <row r="131" spans="1:7" ht="12.75" hidden="1">
      <c r="A131" s="25"/>
      <c r="B131" s="24"/>
      <c r="C131" s="24"/>
      <c r="D131" s="24"/>
      <c r="E131" s="26"/>
      <c r="F131" s="26"/>
      <c r="G131" s="27"/>
    </row>
    <row r="132" spans="1:7" ht="12.75" hidden="1">
      <c r="A132" s="17"/>
      <c r="B132" s="18"/>
      <c r="C132" s="12"/>
      <c r="D132" s="18"/>
      <c r="E132" s="19"/>
      <c r="F132" s="19"/>
      <c r="G132" s="20"/>
    </row>
    <row r="133" spans="1:7" ht="12.75" hidden="1">
      <c r="A133" s="4"/>
      <c r="B133" s="2"/>
      <c r="C133" s="2"/>
      <c r="D133" s="2"/>
      <c r="E133" s="6"/>
      <c r="F133" s="6"/>
      <c r="G133" s="3"/>
    </row>
    <row r="134" spans="1:7" ht="12.75" hidden="1">
      <c r="A134" s="4"/>
      <c r="B134" s="2"/>
      <c r="C134" s="2"/>
      <c r="D134" s="2"/>
      <c r="E134" s="6"/>
      <c r="F134" s="6"/>
      <c r="G134" s="3"/>
    </row>
    <row r="135" spans="1:7" ht="12.75" hidden="1">
      <c r="A135" s="4"/>
      <c r="B135" s="2"/>
      <c r="C135" s="2"/>
      <c r="D135" s="2"/>
      <c r="E135" s="6"/>
      <c r="F135" s="6"/>
      <c r="G135" s="3"/>
    </row>
    <row r="136" spans="1:7" ht="12.75">
      <c r="A136" s="4"/>
      <c r="B136" s="2" t="s">
        <v>23</v>
      </c>
      <c r="C136" s="2" t="s">
        <v>27</v>
      </c>
      <c r="D136" s="2" t="s">
        <v>38</v>
      </c>
      <c r="E136" s="6">
        <v>3657</v>
      </c>
      <c r="F136" s="6">
        <v>2019</v>
      </c>
      <c r="G136" s="39">
        <v>0.552</v>
      </c>
    </row>
    <row r="137" spans="1:7" ht="12.75">
      <c r="A137" s="17" t="s">
        <v>28</v>
      </c>
      <c r="B137" s="18"/>
      <c r="C137" s="12" t="s">
        <v>27</v>
      </c>
      <c r="D137" s="18"/>
      <c r="E137" s="19">
        <f>SUM(E136,E125:E127)</f>
        <v>179382</v>
      </c>
      <c r="F137" s="19">
        <f>SUM(F136,F125:F127)</f>
        <v>99387</v>
      </c>
      <c r="G137" s="40">
        <v>0.554</v>
      </c>
    </row>
    <row r="138" spans="1:7" ht="12.75">
      <c r="A138" s="14" t="s">
        <v>30</v>
      </c>
      <c r="B138" s="15" t="s">
        <v>23</v>
      </c>
      <c r="C138" s="15"/>
      <c r="D138" s="15"/>
      <c r="E138" s="16">
        <f>SUM(E137,E124,E119,E114)</f>
        <v>1934312</v>
      </c>
      <c r="F138" s="16">
        <f>SUM(F137,F124,F119,F114)</f>
        <v>1019606</v>
      </c>
      <c r="G138" s="41">
        <v>0.5271</v>
      </c>
    </row>
    <row r="139" spans="1:7" ht="15">
      <c r="A139" s="49" t="s">
        <v>33</v>
      </c>
      <c r="B139" s="49"/>
      <c r="C139" s="49"/>
      <c r="D139" s="49"/>
      <c r="E139" s="28">
        <f>SUM(E138,E109,E88,E42,E33,E19,E12)</f>
        <v>30247533</v>
      </c>
      <c r="F139" s="28">
        <f>SUM(F138,F109,F88,F42,F33,F19,F12)</f>
        <v>15918366</v>
      </c>
      <c r="G139" s="44">
        <v>0.5263</v>
      </c>
    </row>
    <row r="140" spans="1:7" ht="12.75">
      <c r="A140" s="29"/>
      <c r="B140" s="29"/>
      <c r="C140" s="29"/>
      <c r="D140" s="29"/>
      <c r="E140" s="30"/>
      <c r="F140" s="30"/>
      <c r="G140" s="29"/>
    </row>
    <row r="141" spans="1:7" ht="12.75">
      <c r="A141" s="29"/>
      <c r="B141" s="29"/>
      <c r="C141" s="29"/>
      <c r="D141" s="29"/>
      <c r="E141" s="30"/>
      <c r="F141" s="30"/>
      <c r="G141" s="29"/>
    </row>
    <row r="142" spans="1:7" ht="12.75">
      <c r="A142" s="31" t="s">
        <v>47</v>
      </c>
      <c r="B142" s="29"/>
      <c r="C142" s="29"/>
      <c r="D142" s="29"/>
      <c r="E142" s="30"/>
      <c r="F142" s="30"/>
      <c r="G142" s="29"/>
    </row>
    <row r="143" spans="1:7" ht="12.75">
      <c r="A143" s="31" t="s">
        <v>45</v>
      </c>
      <c r="B143" s="29"/>
      <c r="C143" s="29"/>
      <c r="D143" s="29"/>
      <c r="E143" s="30"/>
      <c r="F143" s="30"/>
      <c r="G143" s="29"/>
    </row>
    <row r="144" spans="1:7" ht="12.75">
      <c r="A144" s="31" t="s">
        <v>46</v>
      </c>
      <c r="B144" s="29"/>
      <c r="C144" s="29"/>
      <c r="D144" s="29"/>
      <c r="E144" s="30"/>
      <c r="F144" s="30"/>
      <c r="G144" s="29"/>
    </row>
    <row r="145" spans="1:7" ht="12.75">
      <c r="A145" s="29"/>
      <c r="B145" s="29"/>
      <c r="C145" s="29"/>
      <c r="D145" s="29"/>
      <c r="E145" s="30"/>
      <c r="F145" s="30"/>
      <c r="G145" s="29"/>
    </row>
    <row r="146" spans="1:7" ht="12.75">
      <c r="A146" s="29"/>
      <c r="B146" s="29"/>
      <c r="C146" s="29"/>
      <c r="D146" s="29"/>
      <c r="E146" s="30"/>
      <c r="F146" s="30"/>
      <c r="G146" s="29"/>
    </row>
  </sheetData>
  <mergeCells count="3">
    <mergeCell ref="A139:D139"/>
    <mergeCell ref="A3:G5"/>
    <mergeCell ref="E1:G2"/>
  </mergeCells>
  <printOptions/>
  <pageMargins left="0.7874015748031497" right="0.7874015748031497" top="0.984251968503937" bottom="0.984251968503937" header="0.5118110236220472" footer="0.5118110236220472"/>
  <pageSetup firstPageNumber="51" useFirstPageNumber="1" horizontalDpi="600" verticalDpi="600" orientation="portrait" paperSize="9" scale="79" r:id="rId1"/>
  <headerFooter alignWithMargins="0">
    <oddFooter>&amp;C&amp;P</oddFooter>
  </headerFooter>
  <rowBreaks count="2" manualBreakCount="2">
    <brk id="64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KSIĘGOWOŚĆ</cp:lastModifiedBy>
  <cp:lastPrinted>2004-08-25T11:11:58Z</cp:lastPrinted>
  <dcterms:created xsi:type="dcterms:W3CDTF">2004-03-21T15:41:59Z</dcterms:created>
  <dcterms:modified xsi:type="dcterms:W3CDTF">2004-03-21T19:35:23Z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