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ial_utrzymania\01 DOKUMENTY\PRZETARGI\2018\07_Dzierżązno\"/>
    </mc:Choice>
  </mc:AlternateContent>
  <bookViews>
    <workbookView xWindow="0" yWindow="0" windowWidth="25200" windowHeight="11985"/>
  </bookViews>
  <sheets>
    <sheet name="Kosztorys ofertowy - ETAP II" sheetId="1" r:id="rId1"/>
  </sheets>
  <calcPr calcId="152511"/>
</workbook>
</file>

<file path=xl/calcChain.xml><?xml version="1.0" encoding="utf-8"?>
<calcChain xmlns="http://schemas.openxmlformats.org/spreadsheetml/2006/main">
  <c r="G59" i="1" l="1"/>
  <c r="G60" i="1" s="1"/>
  <c r="G56" i="1"/>
  <c r="G55" i="1"/>
  <c r="G54" i="1"/>
  <c r="G53" i="1"/>
  <c r="G52" i="1"/>
  <c r="G51" i="1"/>
  <c r="G50" i="1"/>
  <c r="G49" i="1"/>
  <c r="G46" i="1"/>
  <c r="G45" i="1"/>
  <c r="G42" i="1"/>
  <c r="G41" i="1"/>
  <c r="G38" i="1"/>
  <c r="G37" i="1"/>
  <c r="G36" i="1"/>
  <c r="G33" i="1"/>
  <c r="G32" i="1"/>
  <c r="G31" i="1"/>
  <c r="G30" i="1"/>
  <c r="G27" i="1"/>
  <c r="G26" i="1"/>
  <c r="G25" i="1"/>
  <c r="G21" i="1"/>
  <c r="G20" i="1"/>
  <c r="G19" i="1"/>
  <c r="G18" i="1"/>
  <c r="G17" i="1"/>
  <c r="G16" i="1"/>
  <c r="G15" i="1"/>
  <c r="G14" i="1"/>
  <c r="G11" i="1"/>
  <c r="G10" i="1"/>
  <c r="G9" i="1"/>
  <c r="G6" i="1"/>
  <c r="G7" i="1" s="1"/>
  <c r="G47" i="1" l="1"/>
  <c r="G43" i="1"/>
  <c r="G39" i="1"/>
  <c r="G34" i="1"/>
  <c r="G28" i="1"/>
  <c r="G22" i="1"/>
  <c r="G12" i="1"/>
  <c r="G57" i="1"/>
  <c r="G23" i="1" l="1"/>
  <c r="G61" i="1" s="1"/>
  <c r="G62" i="1" s="1"/>
  <c r="G63" i="1" s="1"/>
</calcChain>
</file>

<file path=xl/sharedStrings.xml><?xml version="1.0" encoding="utf-8"?>
<sst xmlns="http://schemas.openxmlformats.org/spreadsheetml/2006/main" count="178" uniqueCount="145">
  <si>
    <t>Lp.</t>
  </si>
  <si>
    <t>Podstawa</t>
  </si>
  <si>
    <t>Opis</t>
  </si>
  <si>
    <t>Jedn.obm.</t>
  </si>
  <si>
    <t>Ilość</t>
  </si>
  <si>
    <t>Cena jedn.</t>
  </si>
  <si>
    <t>Wartość</t>
  </si>
  <si>
    <t>ROBOTY PRZYGOTOWAWCZE</t>
  </si>
  <si>
    <t>1.1</t>
  </si>
  <si>
    <t>GEODEZYJNE ROBOTY POMIAROWE</t>
  </si>
  <si>
    <t>1 d.1.1</t>
  </si>
  <si>
    <t>KNR 2-01 0119-03</t>
  </si>
  <si>
    <t>Roboty pomiarowe przy liniowych robotach ziemnych - trasa chodnika w terenie równinnym</t>
  </si>
  <si>
    <t>km</t>
  </si>
  <si>
    <t>Razem dział: GEODEZYJNE ROBOTY POMIAROWE</t>
  </si>
  <si>
    <t>1.2</t>
  </si>
  <si>
    <t>ZDJĘCIE WARSTWY HUMUSU I DARNINY</t>
  </si>
  <si>
    <t>2 d.1.2</t>
  </si>
  <si>
    <t>KNR 2-01 0126-01</t>
  </si>
  <si>
    <t>Usunięcie warstwy ziemi urodzajnej (humusu) o grubości do 15 cm za pomocą spycharek</t>
  </si>
  <si>
    <t>m2</t>
  </si>
  <si>
    <t>3 d.1.2</t>
  </si>
  <si>
    <t>KNR 2-01 0203-01</t>
  </si>
  <si>
    <t>Roboty ziemne wykon.koparkami przedsiębiernymi o poj.łyżki 1.20 m3 w gr.kat.I-II z transp.urobku samochod.samowyładowczymi na odległość do 1 km (WYWÓZ HUMUSU Z DARNINĄ)</t>
  </si>
  <si>
    <t>m3</t>
  </si>
  <si>
    <t>4 d.1.2</t>
  </si>
  <si>
    <t>KNR 2-01 0214-03</t>
  </si>
  <si>
    <t>Nakłady uzupełn.za każde dalsze rozp. 0.5 km transportu ponad 1 km samochodami samowyładowczymi po drogach utwardzonych ziemi kat.I-II (WYWÓZ HUMUSU Z DARNINA) na odległość do 15 km Krotność = 28</t>
  </si>
  <si>
    <t>Razem dział: ZDJĘCIE WARSTWY HUMUSU I DARNINY</t>
  </si>
  <si>
    <t>1.3</t>
  </si>
  <si>
    <t>ROBOTY ROZBIÓRKOWE</t>
  </si>
  <si>
    <t>5 d.1.3</t>
  </si>
  <si>
    <t>KNR-W 5-10 0323-01</t>
  </si>
  <si>
    <t>Cięcie nawierzchni z mas mineralno-asfaltowych na głębokość 5 cm - mechanicznie (ściek)</t>
  </si>
  <si>
    <t>m</t>
  </si>
  <si>
    <t>6 d.1.3</t>
  </si>
  <si>
    <t>KNR-W 5-10 0323-02</t>
  </si>
  <si>
    <t>Cięcie nawierzchni z mas mineralno-asfaltowych (następny 1 cm głębokości) - mechanicznie do 10 cm Krotność = 5</t>
  </si>
  <si>
    <t>7 d.1.3</t>
  </si>
  <si>
    <t>KNR 2-31 0803-01</t>
  </si>
  <si>
    <t>Ręczne rozebranie nawierzchni z mieszanek mineralno-bitumicznych o grub. 3 cm</t>
  </si>
  <si>
    <t>8 d.1.3</t>
  </si>
  <si>
    <t>KNR 2-31 0803-02</t>
  </si>
  <si>
    <t>Ręczne rozebranie nawierzchni z mieszanek mineralno-bitumicznych - dalszy 1 cm grub. do wymaganych 10 cm Krotność = 7</t>
  </si>
  <si>
    <t>9 d.1.3</t>
  </si>
  <si>
    <t>KNR 2-31 0813-03</t>
  </si>
  <si>
    <t>Rozebranie krawężników betonowych 15x30 cm na podsypce cem.piaskowej</t>
  </si>
  <si>
    <t>10 d.1.3</t>
  </si>
  <si>
    <t>KNR 2-31 0812-03</t>
  </si>
  <si>
    <t>Rozebranie ław pod krawężniki z betonu</t>
  </si>
  <si>
    <t>11 d.1.3</t>
  </si>
  <si>
    <t>KNR 4-04 1103-01</t>
  </si>
  <si>
    <t>Załadowanie gruzu koparko-ładowarką przy obsłudze na zmianę roboczą przez 3 samochody samowyładowcze</t>
  </si>
  <si>
    <t>12 d.1.3</t>
  </si>
  <si>
    <t>KNR 4-04 1103-04 + KNR 4-04 1103-05</t>
  </si>
  <si>
    <t>Wywiezienie gruzu z terenu rozbiórki przy mechanicznym załadowaniu i wyładowaniu samochodem samowyładowczym na odleg. do 15 km</t>
  </si>
  <si>
    <t>Razem dział: ROBOTY ROZBIÓRKOWE</t>
  </si>
  <si>
    <t>Razem dział: ROBOTY PRZYGOTOWAWCZE</t>
  </si>
  <si>
    <t>ROBOTY ZIEMNE</t>
  </si>
  <si>
    <t>13 d.2</t>
  </si>
  <si>
    <t>KNR 2-01 0207-02</t>
  </si>
  <si>
    <t>Roboty ziemne wykon.koparkami podsiębiernymi o poj.łyżki 1.20 m3 w gr.kat.III z transp.urobku samochod.samowyładowczymi na odległość do 1 km</t>
  </si>
  <si>
    <t>14 d.2</t>
  </si>
  <si>
    <t>KNR 2-01 0235-02</t>
  </si>
  <si>
    <t>Formowanie i zagęszczanie nasypów o wys. do 3.0 m spycharkami w gruncie kat. III-IV - materiał miejscowy</t>
  </si>
  <si>
    <t>15 d.2</t>
  </si>
  <si>
    <t>Formowanie i zagęszczanie nasypów o wys. do 3.0 m spycharkami w gruncie kat. III-IV zakup i dowóz materiału do budowy nasypu</t>
  </si>
  <si>
    <t>Razem dział: ROBOTY ZIEMNE</t>
  </si>
  <si>
    <t>UZBROJENIE TERENU</t>
  </si>
  <si>
    <t>16 d.3</t>
  </si>
  <si>
    <t>KNR 2-31 1406-04</t>
  </si>
  <si>
    <t>Regulacja pionowa studzienek dla zaworów wodociągowych i gazowych</t>
  </si>
  <si>
    <t>szt.</t>
  </si>
  <si>
    <t>17 d.3</t>
  </si>
  <si>
    <t>KNR 2-31 1406-05</t>
  </si>
  <si>
    <t>Regulacja pionowa studzienek dla studzienek telefonicznych</t>
  </si>
  <si>
    <t>18 d.3</t>
  </si>
  <si>
    <t>KNR 2-31 1406-03</t>
  </si>
  <si>
    <t>Regulacja pionowa studzienek dla włazów kanałowych</t>
  </si>
  <si>
    <t>19 d.3</t>
  </si>
  <si>
    <t>KNR 2-31 1406-02</t>
  </si>
  <si>
    <t>Regulacja pionowa studzienek dla kratek ściekowych ulicznych</t>
  </si>
  <si>
    <t>Razem dział: UZBROJENIE TERENU</t>
  </si>
  <si>
    <t>PODBUDOWY</t>
  </si>
  <si>
    <t>20 d.4</t>
  </si>
  <si>
    <t>KNR 2-31 0103-04</t>
  </si>
  <si>
    <t>Mechaniczne profilowanie i zagęszenie podłoża pod warstwy konstrukcyjne nawierzchni w gr.kat.I-IV (chodniki)</t>
  </si>
  <si>
    <t>21 d.4</t>
  </si>
  <si>
    <t>Mechaniczne profilowanie i zagęszenie podłoża pod warstwy konstrukcyjne nawierzchni w gr.kat.I-IV (zjazdy)</t>
  </si>
  <si>
    <t>22 d.4</t>
  </si>
  <si>
    <t>KNNR 6 0113-05</t>
  </si>
  <si>
    <t>Warswa górna podbudowy z kruszyw łamanych (przekruszona skała lita) gr. 20 cm - Zjazdy</t>
  </si>
  <si>
    <t>Razem dział: PODBUDOWY</t>
  </si>
  <si>
    <t>NAWIERZCHNIE</t>
  </si>
  <si>
    <t>23 d.5</t>
  </si>
  <si>
    <t>KNNR 6 0502-03</t>
  </si>
  <si>
    <t>Chodniki z kostki brukowej betonowej grubości 8 cm na podsypce cementowo-piaskowej z wypełnieniem spoin piaskiem (chodniki)</t>
  </si>
  <si>
    <t>24 d.5</t>
  </si>
  <si>
    <t>KNR 2-31 0511-03</t>
  </si>
  <si>
    <t>Nawierzchnie z kostki brukowej betonowej grub. 8 cm na podsypce cementowo-piaskowej (zjazdy)</t>
  </si>
  <si>
    <t>Razem dział: NAWIERZCHNIE</t>
  </si>
  <si>
    <t>ROBOTY WYKOŃCZENIOWE I TOWARZYSZĄCE</t>
  </si>
  <si>
    <t>25 d.6</t>
  </si>
  <si>
    <t>KNNR 1 0501-01</t>
  </si>
  <si>
    <t>Ręczne plantowanie powierzchni gruntu rodzimego kat.I-III</t>
  </si>
  <si>
    <t>26 d.6</t>
  </si>
  <si>
    <t>KNR 2-01 0510-01</t>
  </si>
  <si>
    <t>Humusowanie skarp z obsianiem przy grub.warstwy humusu 5 cm</t>
  </si>
  <si>
    <t>Razem dział: ROBOTY WYKOŃCZENIOWE I TOWARZYSZĄCE</t>
  </si>
  <si>
    <t>ELEMENTY ULIC</t>
  </si>
  <si>
    <t>27 d.7</t>
  </si>
  <si>
    <t>KNR 2-31 0402-04</t>
  </si>
  <si>
    <t>Ława pod krawężniki betonowa z oporem (pod krawężniki 15x22+15x30)</t>
  </si>
  <si>
    <t>28 d.7</t>
  </si>
  <si>
    <t>KNR 2-31 0403-03</t>
  </si>
  <si>
    <t>Krawężniki betonowe wystające o wym. 15x30 cm na podsypce cem.piaskowej</t>
  </si>
  <si>
    <t>29 d.7</t>
  </si>
  <si>
    <t>Krawężniki betonowe najazdowe o wym. 15x22 cm na podsypce cem.piaskowej</t>
  </si>
  <si>
    <t>30 d.7</t>
  </si>
  <si>
    <t>Ława pod krawężniki betonowa z oporem (pod oporniki)</t>
  </si>
  <si>
    <t>31 d.7</t>
  </si>
  <si>
    <t>KNR 2-31 0403-05</t>
  </si>
  <si>
    <t>Krawężniki betonowe wtopione o wym. 12x25 cm na podsypce cem.piaskowej</t>
  </si>
  <si>
    <t>32 d.7</t>
  </si>
  <si>
    <t>KNR 2-31 0407-05</t>
  </si>
  <si>
    <t>Obrzeża betonowe o wym. 30x8 cm na podsypce cem.piaskowej z wyp.spoin zaprawą cem.</t>
  </si>
  <si>
    <t>33 d.7</t>
  </si>
  <si>
    <t>KNR 2-31 0402-03</t>
  </si>
  <si>
    <t>Ława betonowa zwykła (ława pod ściek przykrawężnikowy)</t>
  </si>
  <si>
    <t>34 d.7</t>
  </si>
  <si>
    <t>KNR 2-31 0607-02</t>
  </si>
  <si>
    <t>Ścieki uliczne z dwóch rzędów kostki brukowej betonowej 20x10x8 na podsypce cem.piaskowej</t>
  </si>
  <si>
    <t>Razem dział: ELEMENTY ULIC</t>
  </si>
  <si>
    <t>DOKUMENTACJA POWYKONAWCZA</t>
  </si>
  <si>
    <t>35 d.8</t>
  </si>
  <si>
    <t>Kalkulacja własna</t>
  </si>
  <si>
    <t>Geodezyjna inwentaryzacja powykonawcza</t>
  </si>
  <si>
    <t>szt</t>
  </si>
  <si>
    <t>Razem dział: DOKUMENTACJA POWYKONAWCZA</t>
  </si>
  <si>
    <t>Wartość kosztorysowa robót bez podatku VAT</t>
  </si>
  <si>
    <t>Podatek VAT</t>
  </si>
  <si>
    <t>Ogółem wartość kosztorysowa robót</t>
  </si>
  <si>
    <t>Słownie: ………………………………………………………….</t>
  </si>
  <si>
    <t>KOSZTORYS OFERTOWY - ETAP II</t>
  </si>
  <si>
    <t>Stawka roboczogodziny [ brutto zł]:……….....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</si>
</sst>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2" fontId="0" fillId="0" borderId="0" xfId="0" applyNumberFormat="1"/>
    <xf numFmtId="2" fontId="19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right" vertical="top" wrapText="1"/>
    </xf>
    <xf numFmtId="2" fontId="19" fillId="0" borderId="10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0" fillId="0" borderId="0" xfId="0"/>
    <xf numFmtId="0" fontId="20" fillId="0" borderId="0" xfId="0" applyFont="1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tabSelected="1" workbookViewId="0">
      <selection activeCell="C73" sqref="C73"/>
    </sheetView>
  </sheetViews>
  <sheetFormatPr defaultRowHeight="14.25"/>
  <cols>
    <col min="1" max="1" width="5.875" customWidth="1"/>
    <col min="2" max="2" width="12.5" customWidth="1"/>
    <col min="3" max="3" width="40.5" customWidth="1"/>
    <col min="4" max="4" width="11" customWidth="1"/>
    <col min="5" max="5" width="11.125" customWidth="1"/>
    <col min="6" max="6" width="11.375" customWidth="1"/>
    <col min="7" max="7" width="11.5" style="7" customWidth="1"/>
  </cols>
  <sheetData>
    <row r="1" spans="1:7">
      <c r="A1" s="14" t="s">
        <v>143</v>
      </c>
      <c r="B1" s="15"/>
      <c r="C1" s="15"/>
      <c r="D1" s="15"/>
      <c r="E1" s="15"/>
      <c r="F1" s="15"/>
      <c r="G1" s="15"/>
    </row>
    <row r="3" spans="1: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8" t="s">
        <v>6</v>
      </c>
    </row>
    <row r="4" spans="1:7">
      <c r="A4" s="2">
        <v>1</v>
      </c>
      <c r="B4" s="3"/>
      <c r="C4" s="11" t="s">
        <v>7</v>
      </c>
      <c r="D4" s="12"/>
      <c r="E4" s="12"/>
      <c r="F4" s="12"/>
      <c r="G4" s="13"/>
    </row>
    <row r="5" spans="1:7">
      <c r="A5" s="2" t="s">
        <v>8</v>
      </c>
      <c r="B5" s="3"/>
      <c r="C5" s="11" t="s">
        <v>9</v>
      </c>
      <c r="D5" s="12"/>
      <c r="E5" s="12"/>
      <c r="F5" s="12"/>
      <c r="G5" s="13"/>
    </row>
    <row r="6" spans="1:7" ht="21">
      <c r="A6" s="4" t="s">
        <v>10</v>
      </c>
      <c r="B6" s="5" t="s">
        <v>11</v>
      </c>
      <c r="C6" s="5" t="s">
        <v>12</v>
      </c>
      <c r="D6" s="5" t="s">
        <v>13</v>
      </c>
      <c r="E6" s="4">
        <v>0.38300000000000001</v>
      </c>
      <c r="F6" s="4"/>
      <c r="G6" s="9">
        <f>ROUND(E6*F6,2)</f>
        <v>0</v>
      </c>
    </row>
    <row r="7" spans="1:7">
      <c r="A7" s="11" t="s">
        <v>14</v>
      </c>
      <c r="B7" s="12"/>
      <c r="C7" s="12"/>
      <c r="D7" s="12"/>
      <c r="E7" s="12"/>
      <c r="F7" s="13"/>
      <c r="G7" s="10">
        <f>SUM(G6)</f>
        <v>0</v>
      </c>
    </row>
    <row r="8" spans="1:7">
      <c r="A8" s="2" t="s">
        <v>15</v>
      </c>
      <c r="B8" s="3"/>
      <c r="C8" s="11" t="s">
        <v>16</v>
      </c>
      <c r="D8" s="12"/>
      <c r="E8" s="12"/>
      <c r="F8" s="12"/>
      <c r="G8" s="13"/>
    </row>
    <row r="9" spans="1:7" ht="21">
      <c r="A9" s="4" t="s">
        <v>17</v>
      </c>
      <c r="B9" s="5" t="s">
        <v>18</v>
      </c>
      <c r="C9" s="5" t="s">
        <v>19</v>
      </c>
      <c r="D9" s="5" t="s">
        <v>20</v>
      </c>
      <c r="E9" s="4">
        <v>842.6</v>
      </c>
      <c r="F9" s="4"/>
      <c r="G9" s="9">
        <f>ROUND(E9*F9,2)</f>
        <v>0</v>
      </c>
    </row>
    <row r="10" spans="1:7" ht="31.5">
      <c r="A10" s="4" t="s">
        <v>21</v>
      </c>
      <c r="B10" s="5" t="s">
        <v>22</v>
      </c>
      <c r="C10" s="5" t="s">
        <v>23</v>
      </c>
      <c r="D10" s="5" t="s">
        <v>24</v>
      </c>
      <c r="E10" s="4">
        <v>126.39</v>
      </c>
      <c r="F10" s="4"/>
      <c r="G10" s="9">
        <f>ROUND(E10*F10,2)</f>
        <v>0</v>
      </c>
    </row>
    <row r="11" spans="1:7" ht="42">
      <c r="A11" s="4" t="s">
        <v>25</v>
      </c>
      <c r="B11" s="5" t="s">
        <v>26</v>
      </c>
      <c r="C11" s="5" t="s">
        <v>27</v>
      </c>
      <c r="D11" s="5" t="s">
        <v>24</v>
      </c>
      <c r="E11" s="4">
        <v>126.39</v>
      </c>
      <c r="F11" s="4"/>
      <c r="G11" s="9">
        <f>ROUND(E11*F11,2)</f>
        <v>0</v>
      </c>
    </row>
    <row r="12" spans="1:7">
      <c r="A12" s="11" t="s">
        <v>28</v>
      </c>
      <c r="B12" s="12"/>
      <c r="C12" s="12"/>
      <c r="D12" s="12"/>
      <c r="E12" s="12"/>
      <c r="F12" s="13"/>
      <c r="G12" s="10">
        <f>SUM(G9:G11)</f>
        <v>0</v>
      </c>
    </row>
    <row r="13" spans="1:7">
      <c r="A13" s="2" t="s">
        <v>29</v>
      </c>
      <c r="B13" s="3"/>
      <c r="C13" s="11" t="s">
        <v>30</v>
      </c>
      <c r="D13" s="12"/>
      <c r="E13" s="12"/>
      <c r="F13" s="12"/>
      <c r="G13" s="13"/>
    </row>
    <row r="14" spans="1:7" ht="21">
      <c r="A14" s="4" t="s">
        <v>31</v>
      </c>
      <c r="B14" s="5" t="s">
        <v>32</v>
      </c>
      <c r="C14" s="5" t="s">
        <v>33</v>
      </c>
      <c r="D14" s="5" t="s">
        <v>34</v>
      </c>
      <c r="E14" s="4">
        <v>143.5</v>
      </c>
      <c r="F14" s="4"/>
      <c r="G14" s="9">
        <f t="shared" ref="G14:G21" si="0">ROUND(E14*F14,2)</f>
        <v>0</v>
      </c>
    </row>
    <row r="15" spans="1:7" ht="21">
      <c r="A15" s="4" t="s">
        <v>35</v>
      </c>
      <c r="B15" s="5" t="s">
        <v>36</v>
      </c>
      <c r="C15" s="5" t="s">
        <v>37</v>
      </c>
      <c r="D15" s="5" t="s">
        <v>34</v>
      </c>
      <c r="E15" s="4">
        <v>143.5</v>
      </c>
      <c r="F15" s="4"/>
      <c r="G15" s="9">
        <f t="shared" si="0"/>
        <v>0</v>
      </c>
    </row>
    <row r="16" spans="1:7" ht="21">
      <c r="A16" s="4" t="s">
        <v>38</v>
      </c>
      <c r="B16" s="5" t="s">
        <v>39</v>
      </c>
      <c r="C16" s="5" t="s">
        <v>40</v>
      </c>
      <c r="D16" s="5" t="s">
        <v>20</v>
      </c>
      <c r="E16" s="4">
        <v>28.7</v>
      </c>
      <c r="F16" s="4"/>
      <c r="G16" s="9">
        <f t="shared" si="0"/>
        <v>0</v>
      </c>
    </row>
    <row r="17" spans="1:7" ht="31.5">
      <c r="A17" s="4" t="s">
        <v>41</v>
      </c>
      <c r="B17" s="5" t="s">
        <v>42</v>
      </c>
      <c r="C17" s="5" t="s">
        <v>43</v>
      </c>
      <c r="D17" s="5" t="s">
        <v>20</v>
      </c>
      <c r="E17" s="4">
        <v>28.7</v>
      </c>
      <c r="F17" s="4"/>
      <c r="G17" s="9">
        <f t="shared" si="0"/>
        <v>0</v>
      </c>
    </row>
    <row r="18" spans="1:7" ht="21">
      <c r="A18" s="4" t="s">
        <v>44</v>
      </c>
      <c r="B18" s="5" t="s">
        <v>45</v>
      </c>
      <c r="C18" s="5" t="s">
        <v>46</v>
      </c>
      <c r="D18" s="5" t="s">
        <v>34</v>
      </c>
      <c r="E18" s="4">
        <v>415</v>
      </c>
      <c r="F18" s="4"/>
      <c r="G18" s="9">
        <f t="shared" si="0"/>
        <v>0</v>
      </c>
    </row>
    <row r="19" spans="1:7">
      <c r="A19" s="4" t="s">
        <v>47</v>
      </c>
      <c r="B19" s="5" t="s">
        <v>48</v>
      </c>
      <c r="C19" s="5" t="s">
        <v>49</v>
      </c>
      <c r="D19" s="5" t="s">
        <v>24</v>
      </c>
      <c r="E19" s="4">
        <v>33.200000000000003</v>
      </c>
      <c r="F19" s="4"/>
      <c r="G19" s="9">
        <f t="shared" si="0"/>
        <v>0</v>
      </c>
    </row>
    <row r="20" spans="1:7" ht="21">
      <c r="A20" s="4" t="s">
        <v>50</v>
      </c>
      <c r="B20" s="5" t="s">
        <v>51</v>
      </c>
      <c r="C20" s="5" t="s">
        <v>52</v>
      </c>
      <c r="D20" s="5" t="s">
        <v>24</v>
      </c>
      <c r="E20" s="4">
        <v>53.5</v>
      </c>
      <c r="F20" s="4"/>
      <c r="G20" s="9">
        <f t="shared" si="0"/>
        <v>0</v>
      </c>
    </row>
    <row r="21" spans="1:7" ht="31.5">
      <c r="A21" s="4" t="s">
        <v>53</v>
      </c>
      <c r="B21" s="5" t="s">
        <v>54</v>
      </c>
      <c r="C21" s="5" t="s">
        <v>55</v>
      </c>
      <c r="D21" s="5" t="s">
        <v>24</v>
      </c>
      <c r="E21" s="4">
        <v>53.5</v>
      </c>
      <c r="F21" s="4"/>
      <c r="G21" s="9">
        <f t="shared" si="0"/>
        <v>0</v>
      </c>
    </row>
    <row r="22" spans="1:7">
      <c r="A22" s="11" t="s">
        <v>56</v>
      </c>
      <c r="B22" s="12"/>
      <c r="C22" s="12"/>
      <c r="D22" s="12"/>
      <c r="E22" s="12"/>
      <c r="F22" s="13"/>
      <c r="G22" s="10">
        <f>SUM(G14:G21)</f>
        <v>0</v>
      </c>
    </row>
    <row r="23" spans="1:7">
      <c r="A23" s="11" t="s">
        <v>57</v>
      </c>
      <c r="B23" s="12"/>
      <c r="C23" s="12"/>
      <c r="D23" s="12"/>
      <c r="E23" s="12"/>
      <c r="F23" s="13"/>
      <c r="G23" s="10">
        <f>G7+G12+G22</f>
        <v>0</v>
      </c>
    </row>
    <row r="24" spans="1:7">
      <c r="A24" s="2">
        <v>2</v>
      </c>
      <c r="B24" s="3"/>
      <c r="C24" s="11" t="s">
        <v>58</v>
      </c>
      <c r="D24" s="12"/>
      <c r="E24" s="12"/>
      <c r="F24" s="12"/>
      <c r="G24" s="13"/>
    </row>
    <row r="25" spans="1:7" ht="31.5">
      <c r="A25" s="4" t="s">
        <v>59</v>
      </c>
      <c r="B25" s="5" t="s">
        <v>60</v>
      </c>
      <c r="C25" s="5" t="s">
        <v>61</v>
      </c>
      <c r="D25" s="5" t="s">
        <v>24</v>
      </c>
      <c r="E25" s="4">
        <v>22.45</v>
      </c>
      <c r="F25" s="4"/>
      <c r="G25" s="9">
        <f>ROUND(E25*F25,2)</f>
        <v>0</v>
      </c>
    </row>
    <row r="26" spans="1:7" ht="21">
      <c r="A26" s="4" t="s">
        <v>62</v>
      </c>
      <c r="B26" s="5" t="s">
        <v>63</v>
      </c>
      <c r="C26" s="5" t="s">
        <v>64</v>
      </c>
      <c r="D26" s="5" t="s">
        <v>24</v>
      </c>
      <c r="E26" s="4">
        <v>25.47</v>
      </c>
      <c r="F26" s="4"/>
      <c r="G26" s="9">
        <f>ROUND(E26*F26,2)</f>
        <v>0</v>
      </c>
    </row>
    <row r="27" spans="1:7" ht="21">
      <c r="A27" s="4" t="s">
        <v>65</v>
      </c>
      <c r="B27" s="5" t="s">
        <v>63</v>
      </c>
      <c r="C27" s="5" t="s">
        <v>66</v>
      </c>
      <c r="D27" s="5" t="s">
        <v>24</v>
      </c>
      <c r="E27" s="4">
        <v>12.45</v>
      </c>
      <c r="F27" s="4"/>
      <c r="G27" s="9">
        <f>ROUND(E27*F27,2)</f>
        <v>0</v>
      </c>
    </row>
    <row r="28" spans="1:7">
      <c r="A28" s="11" t="s">
        <v>67</v>
      </c>
      <c r="B28" s="12"/>
      <c r="C28" s="12"/>
      <c r="D28" s="12"/>
      <c r="E28" s="12"/>
      <c r="F28" s="13"/>
      <c r="G28" s="10">
        <f>SUM(G25:G27)</f>
        <v>0</v>
      </c>
    </row>
    <row r="29" spans="1:7">
      <c r="A29" s="2">
        <v>3</v>
      </c>
      <c r="B29" s="3"/>
      <c r="C29" s="11" t="s">
        <v>68</v>
      </c>
      <c r="D29" s="12"/>
      <c r="E29" s="12"/>
      <c r="F29" s="12"/>
      <c r="G29" s="13"/>
    </row>
    <row r="30" spans="1:7" ht="21">
      <c r="A30" s="4" t="s">
        <v>69</v>
      </c>
      <c r="B30" s="5" t="s">
        <v>70</v>
      </c>
      <c r="C30" s="5" t="s">
        <v>71</v>
      </c>
      <c r="D30" s="5" t="s">
        <v>72</v>
      </c>
      <c r="E30" s="4">
        <v>2</v>
      </c>
      <c r="F30" s="4"/>
      <c r="G30" s="9">
        <f>ROUND(E30*F30,2)</f>
        <v>0</v>
      </c>
    </row>
    <row r="31" spans="1:7">
      <c r="A31" s="4" t="s">
        <v>73</v>
      </c>
      <c r="B31" s="5" t="s">
        <v>74</v>
      </c>
      <c r="C31" s="5" t="s">
        <v>75</v>
      </c>
      <c r="D31" s="5" t="s">
        <v>72</v>
      </c>
      <c r="E31" s="4">
        <v>2</v>
      </c>
      <c r="F31" s="4"/>
      <c r="G31" s="9">
        <f>ROUND(E31*F31,2)</f>
        <v>0</v>
      </c>
    </row>
    <row r="32" spans="1:7">
      <c r="A32" s="4" t="s">
        <v>76</v>
      </c>
      <c r="B32" s="5" t="s">
        <v>77</v>
      </c>
      <c r="C32" s="5" t="s">
        <v>78</v>
      </c>
      <c r="D32" s="5" t="s">
        <v>72</v>
      </c>
      <c r="E32" s="4">
        <v>1</v>
      </c>
      <c r="F32" s="4"/>
      <c r="G32" s="9">
        <f>ROUND(E32*F32,2)</f>
        <v>0</v>
      </c>
    </row>
    <row r="33" spans="1:7">
      <c r="A33" s="4" t="s">
        <v>79</v>
      </c>
      <c r="B33" s="5" t="s">
        <v>80</v>
      </c>
      <c r="C33" s="5" t="s">
        <v>81</v>
      </c>
      <c r="D33" s="5" t="s">
        <v>72</v>
      </c>
      <c r="E33" s="4">
        <v>2</v>
      </c>
      <c r="F33" s="4"/>
      <c r="G33" s="9">
        <f>ROUND(E33*F33,2)</f>
        <v>0</v>
      </c>
    </row>
    <row r="34" spans="1:7">
      <c r="A34" s="11" t="s">
        <v>82</v>
      </c>
      <c r="B34" s="12"/>
      <c r="C34" s="12"/>
      <c r="D34" s="12"/>
      <c r="E34" s="12"/>
      <c r="F34" s="13"/>
      <c r="G34" s="10">
        <f>SUM(G30:G33)</f>
        <v>0</v>
      </c>
    </row>
    <row r="35" spans="1:7">
      <c r="A35" s="2">
        <v>4</v>
      </c>
      <c r="B35" s="3"/>
      <c r="C35" s="11" t="s">
        <v>83</v>
      </c>
      <c r="D35" s="12"/>
      <c r="E35" s="12"/>
      <c r="F35" s="12"/>
      <c r="G35" s="13"/>
    </row>
    <row r="36" spans="1:7" ht="21">
      <c r="A36" s="4" t="s">
        <v>84</v>
      </c>
      <c r="B36" s="5" t="s">
        <v>85</v>
      </c>
      <c r="C36" s="5" t="s">
        <v>86</v>
      </c>
      <c r="D36" s="5" t="s">
        <v>20</v>
      </c>
      <c r="E36" s="4">
        <v>646.12</v>
      </c>
      <c r="F36" s="4"/>
      <c r="G36" s="9">
        <f>ROUND(E36*F36,2)</f>
        <v>0</v>
      </c>
    </row>
    <row r="37" spans="1:7" ht="21">
      <c r="A37" s="4" t="s">
        <v>87</v>
      </c>
      <c r="B37" s="5" t="s">
        <v>85</v>
      </c>
      <c r="C37" s="5" t="s">
        <v>88</v>
      </c>
      <c r="D37" s="5" t="s">
        <v>20</v>
      </c>
      <c r="E37" s="4">
        <v>175.07</v>
      </c>
      <c r="F37" s="4"/>
      <c r="G37" s="9">
        <f>ROUND(E37*F37,2)</f>
        <v>0</v>
      </c>
    </row>
    <row r="38" spans="1:7" ht="21">
      <c r="A38" s="4" t="s">
        <v>89</v>
      </c>
      <c r="B38" s="5" t="s">
        <v>90</v>
      </c>
      <c r="C38" s="5" t="s">
        <v>91</v>
      </c>
      <c r="D38" s="5" t="s">
        <v>20</v>
      </c>
      <c r="E38" s="4">
        <v>175.07</v>
      </c>
      <c r="F38" s="4"/>
      <c r="G38" s="9">
        <f>ROUND(E38*F38,2)</f>
        <v>0</v>
      </c>
    </row>
    <row r="39" spans="1:7">
      <c r="A39" s="11" t="s">
        <v>92</v>
      </c>
      <c r="B39" s="12"/>
      <c r="C39" s="12"/>
      <c r="D39" s="12"/>
      <c r="E39" s="12"/>
      <c r="F39" s="13"/>
      <c r="G39" s="10">
        <f>SUM(G36:G38)</f>
        <v>0</v>
      </c>
    </row>
    <row r="40" spans="1:7">
      <c r="A40" s="2">
        <v>5</v>
      </c>
      <c r="B40" s="3"/>
      <c r="C40" s="11" t="s">
        <v>93</v>
      </c>
      <c r="D40" s="12"/>
      <c r="E40" s="12"/>
      <c r="F40" s="12"/>
      <c r="G40" s="13"/>
    </row>
    <row r="41" spans="1:7" ht="21">
      <c r="A41" s="4" t="s">
        <v>94</v>
      </c>
      <c r="B41" s="5" t="s">
        <v>95</v>
      </c>
      <c r="C41" s="5" t="s">
        <v>96</v>
      </c>
      <c r="D41" s="5" t="s">
        <v>20</v>
      </c>
      <c r="E41" s="4">
        <v>646.12</v>
      </c>
      <c r="F41" s="4"/>
      <c r="G41" s="9">
        <f>ROUND(E41*F41,2)</f>
        <v>0</v>
      </c>
    </row>
    <row r="42" spans="1:7" ht="21">
      <c r="A42" s="4" t="s">
        <v>97</v>
      </c>
      <c r="B42" s="5" t="s">
        <v>98</v>
      </c>
      <c r="C42" s="5" t="s">
        <v>99</v>
      </c>
      <c r="D42" s="5" t="s">
        <v>20</v>
      </c>
      <c r="E42" s="4">
        <v>175.07</v>
      </c>
      <c r="F42" s="4"/>
      <c r="G42" s="9">
        <f>ROUND(E42*F42,2)</f>
        <v>0</v>
      </c>
    </row>
    <row r="43" spans="1:7">
      <c r="A43" s="11" t="s">
        <v>100</v>
      </c>
      <c r="B43" s="12"/>
      <c r="C43" s="12"/>
      <c r="D43" s="12"/>
      <c r="E43" s="12"/>
      <c r="F43" s="13"/>
      <c r="G43" s="10">
        <f>SUM(G41:G42)</f>
        <v>0</v>
      </c>
    </row>
    <row r="44" spans="1:7">
      <c r="A44" s="2">
        <v>6</v>
      </c>
      <c r="B44" s="3"/>
      <c r="C44" s="11" t="s">
        <v>101</v>
      </c>
      <c r="D44" s="12"/>
      <c r="E44" s="12"/>
      <c r="F44" s="12"/>
      <c r="G44" s="13"/>
    </row>
    <row r="45" spans="1:7">
      <c r="A45" s="4" t="s">
        <v>102</v>
      </c>
      <c r="B45" s="5" t="s">
        <v>103</v>
      </c>
      <c r="C45" s="5" t="s">
        <v>104</v>
      </c>
      <c r="D45" s="5" t="s">
        <v>20</v>
      </c>
      <c r="E45" s="4">
        <v>80</v>
      </c>
      <c r="F45" s="4"/>
      <c r="G45" s="9">
        <f>ROUND(E45*F45,2)</f>
        <v>0</v>
      </c>
    </row>
    <row r="46" spans="1:7">
      <c r="A46" s="4" t="s">
        <v>105</v>
      </c>
      <c r="B46" s="5" t="s">
        <v>106</v>
      </c>
      <c r="C46" s="5" t="s">
        <v>107</v>
      </c>
      <c r="D46" s="5" t="s">
        <v>20</v>
      </c>
      <c r="E46" s="4">
        <v>80</v>
      </c>
      <c r="F46" s="4"/>
      <c r="G46" s="9">
        <f>ROUND(E46*F46,2)</f>
        <v>0</v>
      </c>
    </row>
    <row r="47" spans="1:7">
      <c r="A47" s="11" t="s">
        <v>108</v>
      </c>
      <c r="B47" s="12"/>
      <c r="C47" s="12"/>
      <c r="D47" s="12"/>
      <c r="E47" s="12"/>
      <c r="F47" s="13"/>
      <c r="G47" s="10">
        <f>SUM(G45:G46)</f>
        <v>0</v>
      </c>
    </row>
    <row r="48" spans="1:7">
      <c r="A48" s="2">
        <v>7</v>
      </c>
      <c r="B48" s="3"/>
      <c r="C48" s="11" t="s">
        <v>109</v>
      </c>
      <c r="D48" s="12"/>
      <c r="E48" s="12"/>
      <c r="F48" s="12"/>
      <c r="G48" s="13"/>
    </row>
    <row r="49" spans="1:7" ht="21">
      <c r="A49" s="4" t="s">
        <v>110</v>
      </c>
      <c r="B49" s="5" t="s">
        <v>111</v>
      </c>
      <c r="C49" s="5" t="s">
        <v>112</v>
      </c>
      <c r="D49" s="5" t="s">
        <v>24</v>
      </c>
      <c r="E49" s="4">
        <v>38.299999999999997</v>
      </c>
      <c r="F49" s="4"/>
      <c r="G49" s="9">
        <f t="shared" ref="G49:G56" si="1">ROUND(E49*F49,2)</f>
        <v>0</v>
      </c>
    </row>
    <row r="50" spans="1:7" ht="21">
      <c r="A50" s="4" t="s">
        <v>113</v>
      </c>
      <c r="B50" s="5" t="s">
        <v>114</v>
      </c>
      <c r="C50" s="5" t="s">
        <v>115</v>
      </c>
      <c r="D50" s="5" t="s">
        <v>34</v>
      </c>
      <c r="E50" s="4">
        <v>313</v>
      </c>
      <c r="F50" s="4"/>
      <c r="G50" s="9">
        <f t="shared" si="1"/>
        <v>0</v>
      </c>
    </row>
    <row r="51" spans="1:7" ht="21">
      <c r="A51" s="4" t="s">
        <v>116</v>
      </c>
      <c r="B51" s="5" t="s">
        <v>114</v>
      </c>
      <c r="C51" s="5" t="s">
        <v>117</v>
      </c>
      <c r="D51" s="5" t="s">
        <v>34</v>
      </c>
      <c r="E51" s="4">
        <v>127</v>
      </c>
      <c r="F51" s="4"/>
      <c r="G51" s="9">
        <f t="shared" si="1"/>
        <v>0</v>
      </c>
    </row>
    <row r="52" spans="1:7">
      <c r="A52" s="4" t="s">
        <v>118</v>
      </c>
      <c r="B52" s="5" t="s">
        <v>111</v>
      </c>
      <c r="C52" s="5" t="s">
        <v>119</v>
      </c>
      <c r="D52" s="5" t="s">
        <v>24</v>
      </c>
      <c r="E52" s="4">
        <v>3.22</v>
      </c>
      <c r="F52" s="4"/>
      <c r="G52" s="9">
        <f t="shared" si="1"/>
        <v>0</v>
      </c>
    </row>
    <row r="53" spans="1:7" ht="21">
      <c r="A53" s="4" t="s">
        <v>120</v>
      </c>
      <c r="B53" s="5" t="s">
        <v>121</v>
      </c>
      <c r="C53" s="5" t="s">
        <v>122</v>
      </c>
      <c r="D53" s="5" t="s">
        <v>34</v>
      </c>
      <c r="E53" s="4">
        <v>92</v>
      </c>
      <c r="F53" s="4"/>
      <c r="G53" s="9">
        <f t="shared" si="1"/>
        <v>0</v>
      </c>
    </row>
    <row r="54" spans="1:7" ht="21">
      <c r="A54" s="4" t="s">
        <v>123</v>
      </c>
      <c r="B54" s="5" t="s">
        <v>124</v>
      </c>
      <c r="C54" s="5" t="s">
        <v>125</v>
      </c>
      <c r="D54" s="5" t="s">
        <v>34</v>
      </c>
      <c r="E54" s="4">
        <v>326</v>
      </c>
      <c r="F54" s="4"/>
      <c r="G54" s="9">
        <f t="shared" si="1"/>
        <v>0</v>
      </c>
    </row>
    <row r="55" spans="1:7">
      <c r="A55" s="4" t="s">
        <v>126</v>
      </c>
      <c r="B55" s="5" t="s">
        <v>127</v>
      </c>
      <c r="C55" s="5" t="s">
        <v>128</v>
      </c>
      <c r="D55" s="5" t="s">
        <v>24</v>
      </c>
      <c r="E55" s="4">
        <v>10.906000000000001</v>
      </c>
      <c r="F55" s="4"/>
      <c r="G55" s="9">
        <f t="shared" si="1"/>
        <v>0</v>
      </c>
    </row>
    <row r="56" spans="1:7" ht="21">
      <c r="A56" s="4" t="s">
        <v>129</v>
      </c>
      <c r="B56" s="5" t="s">
        <v>130</v>
      </c>
      <c r="C56" s="5" t="s">
        <v>131</v>
      </c>
      <c r="D56" s="5" t="s">
        <v>34</v>
      </c>
      <c r="E56" s="4">
        <v>143.5</v>
      </c>
      <c r="F56" s="4"/>
      <c r="G56" s="9">
        <f t="shared" si="1"/>
        <v>0</v>
      </c>
    </row>
    <row r="57" spans="1:7">
      <c r="A57" s="11" t="s">
        <v>132</v>
      </c>
      <c r="B57" s="12"/>
      <c r="C57" s="12"/>
      <c r="D57" s="12"/>
      <c r="E57" s="12"/>
      <c r="F57" s="13"/>
      <c r="G57" s="10">
        <f>SUM(G49:G56)</f>
        <v>0</v>
      </c>
    </row>
    <row r="58" spans="1:7">
      <c r="A58" s="2">
        <v>8</v>
      </c>
      <c r="B58" s="3"/>
      <c r="C58" s="11" t="s">
        <v>133</v>
      </c>
      <c r="D58" s="12"/>
      <c r="E58" s="12"/>
      <c r="F58" s="12"/>
      <c r="G58" s="13"/>
    </row>
    <row r="59" spans="1:7">
      <c r="A59" s="4" t="s">
        <v>134</v>
      </c>
      <c r="B59" s="5" t="s">
        <v>135</v>
      </c>
      <c r="C59" s="5" t="s">
        <v>136</v>
      </c>
      <c r="D59" s="5" t="s">
        <v>137</v>
      </c>
      <c r="E59" s="4">
        <v>1</v>
      </c>
      <c r="F59" s="4"/>
      <c r="G59" s="9">
        <f>ROUND(E59*F59,2)</f>
        <v>0</v>
      </c>
    </row>
    <row r="60" spans="1:7">
      <c r="A60" s="11" t="s">
        <v>138</v>
      </c>
      <c r="B60" s="12"/>
      <c r="C60" s="12"/>
      <c r="D60" s="12"/>
      <c r="E60" s="12"/>
      <c r="F60" s="13"/>
      <c r="G60" s="10">
        <f>SUM(G59)</f>
        <v>0</v>
      </c>
    </row>
    <row r="61" spans="1:7">
      <c r="A61" s="11" t="s">
        <v>139</v>
      </c>
      <c r="B61" s="12"/>
      <c r="C61" s="12"/>
      <c r="D61" s="12"/>
      <c r="E61" s="12"/>
      <c r="F61" s="13"/>
      <c r="G61" s="10">
        <f>G23+G28+G34+G39+G43+G47+G57+G60</f>
        <v>0</v>
      </c>
    </row>
    <row r="62" spans="1:7">
      <c r="A62" s="11" t="s">
        <v>140</v>
      </c>
      <c r="B62" s="12"/>
      <c r="C62" s="12"/>
      <c r="D62" s="12"/>
      <c r="E62" s="12"/>
      <c r="F62" s="13"/>
      <c r="G62" s="10">
        <f>G61*0.23</f>
        <v>0</v>
      </c>
    </row>
    <row r="63" spans="1:7">
      <c r="A63" s="11" t="s">
        <v>141</v>
      </c>
      <c r="B63" s="12"/>
      <c r="C63" s="12"/>
      <c r="D63" s="12"/>
      <c r="E63" s="12"/>
      <c r="F63" s="13"/>
      <c r="G63" s="10">
        <f>G61+G62</f>
        <v>0</v>
      </c>
    </row>
    <row r="65" spans="1:3">
      <c r="A65" s="6" t="s">
        <v>142</v>
      </c>
    </row>
    <row r="68" spans="1:3" ht="15">
      <c r="A68" s="16" t="s">
        <v>144</v>
      </c>
      <c r="B68" s="17"/>
      <c r="C68" s="17"/>
    </row>
  </sheetData>
  <mergeCells count="26">
    <mergeCell ref="C24:G24"/>
    <mergeCell ref="A28:F28"/>
    <mergeCell ref="C29:G29"/>
    <mergeCell ref="A34:F34"/>
    <mergeCell ref="C4:G4"/>
    <mergeCell ref="C5:G5"/>
    <mergeCell ref="A7:F7"/>
    <mergeCell ref="C8:G8"/>
    <mergeCell ref="A12:F12"/>
    <mergeCell ref="C13:G13"/>
    <mergeCell ref="A63:F63"/>
    <mergeCell ref="A1:G1"/>
    <mergeCell ref="C48:G48"/>
    <mergeCell ref="A57:F57"/>
    <mergeCell ref="C58:G58"/>
    <mergeCell ref="A60:F60"/>
    <mergeCell ref="A61:F61"/>
    <mergeCell ref="A62:F62"/>
    <mergeCell ref="C35:G35"/>
    <mergeCell ref="A39:F39"/>
    <mergeCell ref="C40:G40"/>
    <mergeCell ref="A43:F43"/>
    <mergeCell ref="C44:G44"/>
    <mergeCell ref="A47:F47"/>
    <mergeCell ref="A22:F22"/>
    <mergeCell ref="A23:F2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 - ETAP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Przebudowa pasa drogowego polegająca na budowie chodnika w Dzierżąźnie Wielkim II ETAP</dc:title>
  <dc:creator>EUROSTRADA1</dc:creator>
  <cp:lastModifiedBy>Paulina Priske</cp:lastModifiedBy>
  <dcterms:created xsi:type="dcterms:W3CDTF">2018-03-08T21:52:48Z</dcterms:created>
  <dcterms:modified xsi:type="dcterms:W3CDTF">2018-05-17T07:28:42Z</dcterms:modified>
</cp:coreProperties>
</file>