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zial_utrzymania\01 DOKUMENTY\PRZETARGI\2018\03_Tarnówko\"/>
    </mc:Choice>
  </mc:AlternateContent>
  <bookViews>
    <workbookView xWindow="120" yWindow="90" windowWidth="16020" windowHeight="13260"/>
  </bookViews>
  <sheets>
    <sheet name="Kosztorys ofertowy_01" sheetId="1" r:id="rId1"/>
  </sheets>
  <calcPr calcId="152511"/>
</workbook>
</file>

<file path=xl/calcChain.xml><?xml version="1.0" encoding="utf-8"?>
<calcChain xmlns="http://schemas.openxmlformats.org/spreadsheetml/2006/main">
  <c r="H66" i="1" l="1"/>
  <c r="H65" i="1"/>
  <c r="H64" i="1"/>
  <c r="H61" i="1"/>
  <c r="H60" i="1"/>
  <c r="H59" i="1"/>
  <c r="H58" i="1"/>
  <c r="H53" i="1"/>
  <c r="H52" i="1"/>
  <c r="H47" i="1"/>
  <c r="H46" i="1"/>
  <c r="H45" i="1"/>
  <c r="H40" i="1"/>
  <c r="H41" i="1" s="1"/>
  <c r="H37" i="1"/>
  <c r="H36" i="1"/>
  <c r="H33" i="1"/>
  <c r="H32" i="1"/>
  <c r="H31" i="1"/>
  <c r="H26" i="1"/>
  <c r="H25" i="1"/>
  <c r="H24" i="1"/>
  <c r="H19" i="1"/>
  <c r="H18" i="1"/>
  <c r="H17" i="1"/>
  <c r="H16" i="1"/>
  <c r="H15" i="1"/>
  <c r="H14" i="1"/>
  <c r="H13" i="1"/>
  <c r="H10" i="1"/>
  <c r="H9" i="1"/>
  <c r="H6" i="1"/>
  <c r="H7" i="1" s="1"/>
  <c r="H67" i="1" l="1"/>
  <c r="H62" i="1"/>
  <c r="H54" i="1"/>
  <c r="H55" i="1" s="1"/>
  <c r="H48" i="1"/>
  <c r="H49" i="1" s="1"/>
  <c r="H38" i="1"/>
  <c r="H34" i="1"/>
  <c r="H27" i="1"/>
  <c r="H28" i="1" s="1"/>
  <c r="H20" i="1"/>
  <c r="H11" i="1"/>
  <c r="H68" i="1" l="1"/>
  <c r="H42" i="1"/>
  <c r="H21" i="1"/>
  <c r="H72" i="1" l="1"/>
  <c r="H73" i="1" s="1"/>
  <c r="H74" i="1" s="1"/>
</calcChain>
</file>

<file path=xl/sharedStrings.xml><?xml version="1.0" encoding="utf-8"?>
<sst xmlns="http://schemas.openxmlformats.org/spreadsheetml/2006/main" count="213" uniqueCount="157">
  <si>
    <t>Lp.</t>
  </si>
  <si>
    <t>Podstawa</t>
  </si>
  <si>
    <t>Nr spec.techn.</t>
  </si>
  <si>
    <t>Opis</t>
  </si>
  <si>
    <t>Jedn.obm.</t>
  </si>
  <si>
    <t>Ilość</t>
  </si>
  <si>
    <t>Cena jedn.</t>
  </si>
  <si>
    <t>Wartość</t>
  </si>
  <si>
    <t>ROBOTY PRZYGOTOWAWCZE</t>
  </si>
  <si>
    <t>1.1</t>
  </si>
  <si>
    <t>GEODEZYJNE ROBOTY POMIAROWE</t>
  </si>
  <si>
    <t>1 d.1.1</t>
  </si>
  <si>
    <t>KNR 2-01 0119-03</t>
  </si>
  <si>
    <t>D-01.01.01</t>
  </si>
  <si>
    <t>Roboty pomiarowe przy liniowych robotach ziemnych - trasa drogi w terenie równinnym</t>
  </si>
  <si>
    <t>km</t>
  </si>
  <si>
    <t>Razem dział: GEODEZYJNE ROBOTY POMIAROWE</t>
  </si>
  <si>
    <t>1.2</t>
  </si>
  <si>
    <t>ZDJĘCIE WARSTWY HUMUSU I DARNINY</t>
  </si>
  <si>
    <t>2 d.1.2</t>
  </si>
  <si>
    <t>KNR 2-01 0126-01</t>
  </si>
  <si>
    <t>D-01.02.02</t>
  </si>
  <si>
    <t>Usunięcie warstwy ziemi urodzajnej (humusu) o grubości do 10 cm za pomocą spycharek</t>
  </si>
  <si>
    <t>m2</t>
  </si>
  <si>
    <t>3 d.1.2</t>
  </si>
  <si>
    <t>KNR 2-01 0203-01 0214-03</t>
  </si>
  <si>
    <t>Roboty ziemne wykon.koparkami przedsiębiernymi o poj.łyżki 1.20 m3 w gr.kat.I-II z transp.urobku samochod.samowyładowczymi na odległość 2 km</t>
  </si>
  <si>
    <t>m3</t>
  </si>
  <si>
    <t>Razem dział: ZDJĘCIE WARSTWY HUMUSU I DARNINY</t>
  </si>
  <si>
    <t>1.3</t>
  </si>
  <si>
    <t>ROBOTY ROZBIÓRKOWE</t>
  </si>
  <si>
    <t>4 d.1.3</t>
  </si>
  <si>
    <t>KNR 2-31 0815-01</t>
  </si>
  <si>
    <t>D-01.02.04</t>
  </si>
  <si>
    <t>Rozebranie chodników, wysepek przystankowych i przejść dla pieszych z płyt betonowych 35x35x5 cm na podsypce piaskowej (CHODNIKI)</t>
  </si>
  <si>
    <t>5 d.1.3</t>
  </si>
  <si>
    <t>Rozebranie chodników, wysepek przystankowych i przejść dla pieszych z płyt betonowych 35x35x5 cm na podsypce piaskowej (ZJAZDY)</t>
  </si>
  <si>
    <t>6 d.1.3</t>
  </si>
  <si>
    <t>KNR 2-31 0813-03</t>
  </si>
  <si>
    <t>Rozebranie krawężników betonowych 15x30 cm na podsypce cementowo-piaskowej</t>
  </si>
  <si>
    <t>m</t>
  </si>
  <si>
    <t>7 d.1.3</t>
  </si>
  <si>
    <t>KNR 2-31 0812-03</t>
  </si>
  <si>
    <t>Rozebranie ław pod krawężniki z betonu</t>
  </si>
  <si>
    <t>8 d.1.3</t>
  </si>
  <si>
    <t>KNR 2-31 0814-02</t>
  </si>
  <si>
    <t>Rozebranie obrzeży 8x30 cm na podsypce piaskowej</t>
  </si>
  <si>
    <t>9 d.1.3</t>
  </si>
  <si>
    <t>KNR 4-04 1103-02</t>
  </si>
  <si>
    <t>Załadowanie gruzu koparko-ładowarką przy obsłudze na zmianę roboczą przez 4 samochody samowyładowcze</t>
  </si>
  <si>
    <t>10 d.1.3</t>
  </si>
  <si>
    <t>KNR 4-04 1103-04 1103-05</t>
  </si>
  <si>
    <t>Wywiezienie gruzu z terenu rozbiórki przy mechanicznym załadowaniu i wyładowaniu samochodem samowyładowczym na odległość 5 km</t>
  </si>
  <si>
    <t>Razem dział: ROBOTY ROZBIÓRKOWE</t>
  </si>
  <si>
    <t>Razem dział: ROBOTY PRZYGOTOWAWCZE</t>
  </si>
  <si>
    <t>ROBOTY ZIEMNE</t>
  </si>
  <si>
    <t>2.1</t>
  </si>
  <si>
    <t>WYKONANIE NASYPÓW</t>
  </si>
  <si>
    <t>11 d.2.1</t>
  </si>
  <si>
    <t>KNR 2-01 0211-08 0214-03</t>
  </si>
  <si>
    <t>D-02.03.01</t>
  </si>
  <si>
    <t>Roboty ziemne wyk.koparkami przedsiębiernymi 0.60 m3 w ziemi kat.IV uprzednio zmagazynowanej w hałdach z transportem urobku samochodami samowyładowczymi na odl.10 km (ZAKUP, ZAŁADUNEK I TRANSPORT MATERIAŁU - NASYP)</t>
  </si>
  <si>
    <t>12 d.2.1</t>
  </si>
  <si>
    <t>KNR 2-01 0235-01</t>
  </si>
  <si>
    <t>Formowanie i zagęszczanie nasypów o wys. do 3.0 m spycharkami w gruncie kat. I-II (NASYP)</t>
  </si>
  <si>
    <t>13 d.2.1</t>
  </si>
  <si>
    <t>KNR 2-01 0236-03 z.sz. 2.5.2. 9907</t>
  </si>
  <si>
    <t>Zagęszczenie nasypów zagęszczarkami; grunty sypkie kat. I-III Wskaźnik zagęszczenia Js = 0.98 (NASYP)</t>
  </si>
  <si>
    <t>Razem dział: WYKONANIE NASYPÓW</t>
  </si>
  <si>
    <t>Razem dział: ROBOTY ZIEMNE</t>
  </si>
  <si>
    <t>PODBUDOWY</t>
  </si>
  <si>
    <t>3.1</t>
  </si>
  <si>
    <t>KORYTOWANIE</t>
  </si>
  <si>
    <t>14 d.3.1</t>
  </si>
  <si>
    <t>KNR 2-31 0102-01 0102-02</t>
  </si>
  <si>
    <t>D-04.01.01</t>
  </si>
  <si>
    <t>Wykonanie koryta na poszerzeniach jezdni w gruncie kat. II-IV - 25 cm głębokości koryta (ZJAZDY)</t>
  </si>
  <si>
    <t>15 d.3.1</t>
  </si>
  <si>
    <t>KNR 2-31 0102-01</t>
  </si>
  <si>
    <t>Wykonanie koryta na poszerzeniach jezdni w gruncie kat. II-IV - 5 cm głębokości koryta (CHODNIK)</t>
  </si>
  <si>
    <t>16 d.3.1</t>
  </si>
  <si>
    <t>Razem dział: KORYTOWANIE</t>
  </si>
  <si>
    <t>3.2</t>
  </si>
  <si>
    <t>PROFILOWANIE I ZAGĘSZCZENIE PODŁOŻA</t>
  </si>
  <si>
    <t>17 d.3.2</t>
  </si>
  <si>
    <t>KNR 2-31 0103-04</t>
  </si>
  <si>
    <t>Mechaniczne profilowanie i zagęszczenie podłoża pod warstwy konstrukcyjne nawierzchni w gruncie kat. I-IV (CHODNIKI)</t>
  </si>
  <si>
    <t>18 d.3.2</t>
  </si>
  <si>
    <t>Mechaniczne profilowanie i zagęszczenie podłoża pod warstwy konstrukcyjne nawierzchni w gruncie kat. I-IV (ZJAZDY)</t>
  </si>
  <si>
    <t>Razem dział: PROFILOWANIE I ZAGĘSZCZENIE PODŁOŻA</t>
  </si>
  <si>
    <t>3.3</t>
  </si>
  <si>
    <t>PODBUDOWA Z KRUSZYWA ŁAMANEGO STABILIZOWANEGO MECHANICZNIE</t>
  </si>
  <si>
    <t>19 d.3.3</t>
  </si>
  <si>
    <t>KNNR 6 0113-02</t>
  </si>
  <si>
    <t>D-04.04.02</t>
  </si>
  <si>
    <t>Warstwa górna podbudowy z kruszyw łamanych gr. 20 cm (ZJAZDY)</t>
  </si>
  <si>
    <t>Razem dział: PODBUDOWA Z KRUSZYWA ŁAMANEGO STABILIZOWANEGO MECHANICZNIE</t>
  </si>
  <si>
    <t>Razem dział: PODBUDOWY</t>
  </si>
  <si>
    <t>NAWIERZCHNIE</t>
  </si>
  <si>
    <t>4.1</t>
  </si>
  <si>
    <t>NAWIERZCHNIA Z BRUKOWEJ KOSTKI BETONOWEJ</t>
  </si>
  <si>
    <t>20 d.4.1</t>
  </si>
  <si>
    <t>KNNR 6 0502-02</t>
  </si>
  <si>
    <t>D-05.03.23a</t>
  </si>
  <si>
    <t>Chodniki z kostki brukowej betonowej grubości 6 cm SZARA na podsypce cementowo-piaskowej z wypełnieniem spoin piaskiem (CHODNIKI)</t>
  </si>
  <si>
    <t>21 d.4.1</t>
  </si>
  <si>
    <t>Chodniki z kostki brukowej betonowej grubości 6 cm GRAFITOWA na podsypce cementowo-piaskowej z wypełnieniem spoin piaskiem (CHODNIKI)</t>
  </si>
  <si>
    <t>22 d.4.1</t>
  </si>
  <si>
    <t>KNNR 6 0502-03</t>
  </si>
  <si>
    <t>Chodniki z kostki brukowej betonowej grubości 8 cm GRAFITOWA na podsypce cementowo-piaskowej z wypełnieniem spoin piaskiem (ZJAZDY)</t>
  </si>
  <si>
    <t>Razem dział: NAWIERZCHNIA Z BRUKOWEJ KOSTKI BETONOWEJ</t>
  </si>
  <si>
    <t>Razem dział: NAWIERZCHNIE</t>
  </si>
  <si>
    <t>ROBOTY WYKOŃCZENIOWE</t>
  </si>
  <si>
    <t>5.1</t>
  </si>
  <si>
    <t>UMOCNIENIE POWIERZCHNIOWE SKARP</t>
  </si>
  <si>
    <t>23 d.5.1</t>
  </si>
  <si>
    <t>KNNR 1 0501-01</t>
  </si>
  <si>
    <t>D-06.01.01</t>
  </si>
  <si>
    <t>Ręczne plantowanie powierzchni gruntu rodzimego kat.I-III</t>
  </si>
  <si>
    <t>24 d.5.1</t>
  </si>
  <si>
    <t>KNR 2-01 0510-01 0510-02</t>
  </si>
  <si>
    <t>Humusowanie skarp i powierzchni płaskich z obsianiem przy grub.warstwy humusu 10 cm</t>
  </si>
  <si>
    <t>Razem dział: UMOCNIENIE POWIERZCHNIOWE SKARP</t>
  </si>
  <si>
    <t>Razem dział: ROBOTY WYKOŃCZENIOWE</t>
  </si>
  <si>
    <t>ELEMENTY ULIC</t>
  </si>
  <si>
    <t>6.1</t>
  </si>
  <si>
    <t>KRAWĘŻNIKI BETONOWE</t>
  </si>
  <si>
    <t>25 d.6.1</t>
  </si>
  <si>
    <t>KNR 2-31 0402-04</t>
  </si>
  <si>
    <t>D-08.01.01</t>
  </si>
  <si>
    <t>Ława pod krawężniki betonowa z oporem (KRAWĘŻNIK 15x30 CM)</t>
  </si>
  <si>
    <t>26 d.6.1</t>
  </si>
  <si>
    <t>KNR 2-31 0403-03</t>
  </si>
  <si>
    <t>Krawężniki betonowe wystające o wymiarach 15x30 cm na podsypce cementowo-piaskowej</t>
  </si>
  <si>
    <t>27 d.6.1</t>
  </si>
  <si>
    <t>Ława pod krawężniki betonowa z oporem (KRAWĘŻNIK 15x22 CM NAJAZDOWY)</t>
  </si>
  <si>
    <t>28 d.6.1</t>
  </si>
  <si>
    <t>KNR 2-31 0403-03 analogia</t>
  </si>
  <si>
    <t>Krawężniki betonowe wystające o wymiarach 15x22 cm NAJAZDOWE na podsypce cementowo-piaskowej</t>
  </si>
  <si>
    <t>Razem dział: KRAWĘŻNIKI BETONOWE</t>
  </si>
  <si>
    <t>6.2</t>
  </si>
  <si>
    <t>OBRZEŻA CHODNIKOWE BETONOWE</t>
  </si>
  <si>
    <t>29 d.6.2</t>
  </si>
  <si>
    <t>D-08.03.01</t>
  </si>
  <si>
    <t>Ława pod krawężniki betonowa z oporem (OBRZEŻE BETONOWE 8X30 CM)</t>
  </si>
  <si>
    <t>30 d.6.2</t>
  </si>
  <si>
    <t>KNR 2-31 0407-05</t>
  </si>
  <si>
    <t>Obrzeża betonowe o wymiarach 30x8 cm na podsypce cementowo-piaskowej z wypełnieniem spoin zaprawą cementową (ZJAZDY)</t>
  </si>
  <si>
    <t>31 d.6.2</t>
  </si>
  <si>
    <t>Obrzeża betonowe o wymiarach 30x8 cm na podsypce cementowo-piaskowej z wypełnieniem spoin zaprawą cementową</t>
  </si>
  <si>
    <t>Razem dział: OBRZEŻA CHODNIKOWE BETONOWE</t>
  </si>
  <si>
    <t>Razem dział: ELEMENTY ULIC</t>
  </si>
  <si>
    <t>Wartość kosztorysowa robót bez podatku VAT</t>
  </si>
  <si>
    <t>Podatek VAT</t>
  </si>
  <si>
    <t>Ogółem wartość kosztorysowa robót</t>
  </si>
  <si>
    <t>KOSZTORYS OFERTOWY</t>
  </si>
  <si>
    <t>Słownie: 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</si>
</sst>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7.5"/>
      <color theme="1"/>
      <name val="Arial"/>
      <family val="2"/>
      <charset val="238"/>
    </font>
    <font>
      <b/>
      <sz val="7.5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164" fontId="18" fillId="0" borderId="10" xfId="0" applyNumberFormat="1" applyFont="1" applyBorder="1" applyAlignment="1">
      <alignment horizontal="right" vertical="top" wrapText="1"/>
    </xf>
    <xf numFmtId="2" fontId="18" fillId="0" borderId="10" xfId="0" applyNumberFormat="1" applyFont="1" applyBorder="1" applyAlignment="1">
      <alignment horizontal="right" vertical="top" wrapText="1"/>
    </xf>
    <xf numFmtId="2" fontId="19" fillId="0" borderId="10" xfId="0" applyNumberFormat="1" applyFont="1" applyBorder="1" applyAlignment="1">
      <alignment horizontal="righ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0" fillId="0" borderId="0" xfId="0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showGridLines="0" tabSelected="1" topLeftCell="A49" workbookViewId="0">
      <selection activeCell="J71" sqref="J71"/>
    </sheetView>
  </sheetViews>
  <sheetFormatPr defaultRowHeight="14.25"/>
  <cols>
    <col min="1" max="1" width="3.625" customWidth="1"/>
    <col min="2" max="2" width="9.375" customWidth="1"/>
    <col min="3" max="3" width="7.875" customWidth="1"/>
    <col min="4" max="4" width="25.125" customWidth="1"/>
    <col min="5" max="5" width="5.375" customWidth="1"/>
    <col min="6" max="6" width="8.125" customWidth="1"/>
    <col min="7" max="7" width="8" customWidth="1"/>
    <col min="8" max="8" width="8.375" customWidth="1"/>
  </cols>
  <sheetData>
    <row r="1" spans="1:8">
      <c r="A1" s="13" t="s">
        <v>155</v>
      </c>
      <c r="B1" s="14"/>
      <c r="C1" s="14"/>
      <c r="D1" s="14"/>
      <c r="E1" s="14"/>
      <c r="F1" s="14"/>
      <c r="G1" s="14"/>
      <c r="H1" s="14"/>
    </row>
    <row r="3" spans="1:8" ht="29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>
      <c r="A4" s="2">
        <v>1</v>
      </c>
      <c r="B4" s="3"/>
      <c r="C4" s="3"/>
      <c r="D4" s="10" t="s">
        <v>8</v>
      </c>
      <c r="E4" s="11"/>
      <c r="F4" s="11"/>
      <c r="G4" s="11"/>
      <c r="H4" s="12"/>
    </row>
    <row r="5" spans="1:8">
      <c r="A5" s="2" t="s">
        <v>9</v>
      </c>
      <c r="B5" s="3"/>
      <c r="C5" s="3"/>
      <c r="D5" s="10" t="s">
        <v>10</v>
      </c>
      <c r="E5" s="11"/>
      <c r="F5" s="11"/>
      <c r="G5" s="11"/>
      <c r="H5" s="12"/>
    </row>
    <row r="6" spans="1:8" ht="31.5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7">
        <v>0.26800000000000002</v>
      </c>
      <c r="G6" s="8"/>
      <c r="H6" s="8">
        <f>ROUND(F6*G6,2)</f>
        <v>0</v>
      </c>
    </row>
    <row r="7" spans="1:8">
      <c r="A7" s="10" t="s">
        <v>16</v>
      </c>
      <c r="B7" s="11"/>
      <c r="C7" s="11"/>
      <c r="D7" s="11"/>
      <c r="E7" s="11"/>
      <c r="F7" s="11"/>
      <c r="G7" s="12"/>
      <c r="H7" s="9">
        <f>SUM(H6)</f>
        <v>0</v>
      </c>
    </row>
    <row r="8" spans="1:8">
      <c r="A8" s="2" t="s">
        <v>17</v>
      </c>
      <c r="B8" s="3"/>
      <c r="C8" s="3"/>
      <c r="D8" s="10" t="s">
        <v>18</v>
      </c>
      <c r="E8" s="11"/>
      <c r="F8" s="11"/>
      <c r="G8" s="11"/>
      <c r="H8" s="12"/>
    </row>
    <row r="9" spans="1:8" ht="31.5">
      <c r="A9" s="4" t="s">
        <v>19</v>
      </c>
      <c r="B9" s="5" t="s">
        <v>20</v>
      </c>
      <c r="C9" s="5" t="s">
        <v>21</v>
      </c>
      <c r="D9" s="5" t="s">
        <v>22</v>
      </c>
      <c r="E9" s="5" t="s">
        <v>23</v>
      </c>
      <c r="F9" s="7">
        <v>170</v>
      </c>
      <c r="G9" s="8"/>
      <c r="H9" s="8">
        <f>ROUND(F9*G9,2)</f>
        <v>0</v>
      </c>
    </row>
    <row r="10" spans="1:8" ht="52.5">
      <c r="A10" s="4" t="s">
        <v>24</v>
      </c>
      <c r="B10" s="5" t="s">
        <v>25</v>
      </c>
      <c r="C10" s="5" t="s">
        <v>21</v>
      </c>
      <c r="D10" s="5" t="s">
        <v>26</v>
      </c>
      <c r="E10" s="5" t="s">
        <v>27</v>
      </c>
      <c r="F10" s="7">
        <v>17</v>
      </c>
      <c r="G10" s="8"/>
      <c r="H10" s="8">
        <f>ROUND(F10*G10,2)</f>
        <v>0</v>
      </c>
    </row>
    <row r="11" spans="1:8">
      <c r="A11" s="10" t="s">
        <v>28</v>
      </c>
      <c r="B11" s="11"/>
      <c r="C11" s="11"/>
      <c r="D11" s="11"/>
      <c r="E11" s="11"/>
      <c r="F11" s="11"/>
      <c r="G11" s="12"/>
      <c r="H11" s="9">
        <f>SUM(H9:H10)</f>
        <v>0</v>
      </c>
    </row>
    <row r="12" spans="1:8">
      <c r="A12" s="2" t="s">
        <v>29</v>
      </c>
      <c r="B12" s="3"/>
      <c r="C12" s="3"/>
      <c r="D12" s="10" t="s">
        <v>30</v>
      </c>
      <c r="E12" s="11"/>
      <c r="F12" s="11"/>
      <c r="G12" s="11"/>
      <c r="H12" s="12"/>
    </row>
    <row r="13" spans="1:8" ht="42">
      <c r="A13" s="4" t="s">
        <v>31</v>
      </c>
      <c r="B13" s="5" t="s">
        <v>32</v>
      </c>
      <c r="C13" s="5" t="s">
        <v>33</v>
      </c>
      <c r="D13" s="5" t="s">
        <v>34</v>
      </c>
      <c r="E13" s="5" t="s">
        <v>23</v>
      </c>
      <c r="F13" s="7">
        <v>375</v>
      </c>
      <c r="G13" s="8"/>
      <c r="H13" s="8">
        <f t="shared" ref="H13:H19" si="0">ROUND(F13*G13,2)</f>
        <v>0</v>
      </c>
    </row>
    <row r="14" spans="1:8" ht="42">
      <c r="A14" s="4" t="s">
        <v>35</v>
      </c>
      <c r="B14" s="5" t="s">
        <v>32</v>
      </c>
      <c r="C14" s="5" t="s">
        <v>33</v>
      </c>
      <c r="D14" s="5" t="s">
        <v>36</v>
      </c>
      <c r="E14" s="5" t="s">
        <v>23</v>
      </c>
      <c r="F14" s="7">
        <v>145</v>
      </c>
      <c r="G14" s="8"/>
      <c r="H14" s="8">
        <f t="shared" si="0"/>
        <v>0</v>
      </c>
    </row>
    <row r="15" spans="1:8" ht="31.5">
      <c r="A15" s="4" t="s">
        <v>37</v>
      </c>
      <c r="B15" s="5" t="s">
        <v>38</v>
      </c>
      <c r="C15" s="5" t="s">
        <v>33</v>
      </c>
      <c r="D15" s="5" t="s">
        <v>39</v>
      </c>
      <c r="E15" s="5" t="s">
        <v>40</v>
      </c>
      <c r="F15" s="7">
        <v>273</v>
      </c>
      <c r="G15" s="8"/>
      <c r="H15" s="8">
        <f t="shared" si="0"/>
        <v>0</v>
      </c>
    </row>
    <row r="16" spans="1:8" ht="31.5">
      <c r="A16" s="4" t="s">
        <v>41</v>
      </c>
      <c r="B16" s="5" t="s">
        <v>42</v>
      </c>
      <c r="C16" s="5" t="s">
        <v>33</v>
      </c>
      <c r="D16" s="5" t="s">
        <v>43</v>
      </c>
      <c r="E16" s="5" t="s">
        <v>27</v>
      </c>
      <c r="F16" s="7">
        <v>19.11</v>
      </c>
      <c r="G16" s="8"/>
      <c r="H16" s="8">
        <f t="shared" si="0"/>
        <v>0</v>
      </c>
    </row>
    <row r="17" spans="1:8" ht="31.5">
      <c r="A17" s="4" t="s">
        <v>44</v>
      </c>
      <c r="B17" s="5" t="s">
        <v>45</v>
      </c>
      <c r="C17" s="5" t="s">
        <v>33</v>
      </c>
      <c r="D17" s="5" t="s">
        <v>46</v>
      </c>
      <c r="E17" s="5" t="s">
        <v>40</v>
      </c>
      <c r="F17" s="7">
        <v>290</v>
      </c>
      <c r="G17" s="8"/>
      <c r="H17" s="8">
        <f t="shared" si="0"/>
        <v>0</v>
      </c>
    </row>
    <row r="18" spans="1:8" ht="31.5">
      <c r="A18" s="4" t="s">
        <v>47</v>
      </c>
      <c r="B18" s="5" t="s">
        <v>48</v>
      </c>
      <c r="C18" s="5" t="s">
        <v>33</v>
      </c>
      <c r="D18" s="5" t="s">
        <v>49</v>
      </c>
      <c r="E18" s="5" t="s">
        <v>27</v>
      </c>
      <c r="F18" s="7">
        <v>65</v>
      </c>
      <c r="G18" s="8"/>
      <c r="H18" s="8">
        <f t="shared" si="0"/>
        <v>0</v>
      </c>
    </row>
    <row r="19" spans="1:8" ht="42">
      <c r="A19" s="4" t="s">
        <v>50</v>
      </c>
      <c r="B19" s="5" t="s">
        <v>51</v>
      </c>
      <c r="C19" s="5" t="s">
        <v>33</v>
      </c>
      <c r="D19" s="5" t="s">
        <v>52</v>
      </c>
      <c r="E19" s="5" t="s">
        <v>27</v>
      </c>
      <c r="F19" s="7">
        <v>65</v>
      </c>
      <c r="G19" s="8"/>
      <c r="H19" s="8">
        <f t="shared" si="0"/>
        <v>0</v>
      </c>
    </row>
    <row r="20" spans="1:8">
      <c r="A20" s="10" t="s">
        <v>53</v>
      </c>
      <c r="B20" s="11"/>
      <c r="C20" s="11"/>
      <c r="D20" s="11"/>
      <c r="E20" s="11"/>
      <c r="F20" s="11"/>
      <c r="G20" s="12"/>
      <c r="H20" s="9">
        <f>SUM(H13:H19)</f>
        <v>0</v>
      </c>
    </row>
    <row r="21" spans="1:8">
      <c r="A21" s="10" t="s">
        <v>54</v>
      </c>
      <c r="B21" s="11"/>
      <c r="C21" s="11"/>
      <c r="D21" s="11"/>
      <c r="E21" s="11"/>
      <c r="F21" s="11"/>
      <c r="G21" s="12"/>
      <c r="H21" s="9">
        <f>H7+H11+H20</f>
        <v>0</v>
      </c>
    </row>
    <row r="22" spans="1:8">
      <c r="A22" s="2">
        <v>2</v>
      </c>
      <c r="B22" s="3"/>
      <c r="C22" s="3"/>
      <c r="D22" s="10" t="s">
        <v>55</v>
      </c>
      <c r="E22" s="11"/>
      <c r="F22" s="11"/>
      <c r="G22" s="11"/>
      <c r="H22" s="12"/>
    </row>
    <row r="23" spans="1:8">
      <c r="A23" s="2" t="s">
        <v>56</v>
      </c>
      <c r="B23" s="3"/>
      <c r="C23" s="3"/>
      <c r="D23" s="10" t="s">
        <v>57</v>
      </c>
      <c r="E23" s="11"/>
      <c r="F23" s="11"/>
      <c r="G23" s="11"/>
      <c r="H23" s="12"/>
    </row>
    <row r="24" spans="1:8" ht="73.5">
      <c r="A24" s="4" t="s">
        <v>58</v>
      </c>
      <c r="B24" s="5" t="s">
        <v>59</v>
      </c>
      <c r="C24" s="5" t="s">
        <v>60</v>
      </c>
      <c r="D24" s="5" t="s">
        <v>61</v>
      </c>
      <c r="E24" s="5" t="s">
        <v>27</v>
      </c>
      <c r="F24" s="7">
        <v>15</v>
      </c>
      <c r="G24" s="8"/>
      <c r="H24" s="8">
        <f>ROUND(F24*G24,2)</f>
        <v>0</v>
      </c>
    </row>
    <row r="25" spans="1:8" ht="31.5">
      <c r="A25" s="4" t="s">
        <v>62</v>
      </c>
      <c r="B25" s="5" t="s">
        <v>63</v>
      </c>
      <c r="C25" s="5" t="s">
        <v>60</v>
      </c>
      <c r="D25" s="5" t="s">
        <v>64</v>
      </c>
      <c r="E25" s="5" t="s">
        <v>27</v>
      </c>
      <c r="F25" s="7">
        <v>15</v>
      </c>
      <c r="G25" s="8"/>
      <c r="H25" s="8">
        <f>ROUND(F25*G25,2)</f>
        <v>0</v>
      </c>
    </row>
    <row r="26" spans="1:8" ht="31.5">
      <c r="A26" s="4" t="s">
        <v>65</v>
      </c>
      <c r="B26" s="5" t="s">
        <v>66</v>
      </c>
      <c r="C26" s="5" t="s">
        <v>60</v>
      </c>
      <c r="D26" s="5" t="s">
        <v>67</v>
      </c>
      <c r="E26" s="5" t="s">
        <v>27</v>
      </c>
      <c r="F26" s="7">
        <v>15</v>
      </c>
      <c r="G26" s="8"/>
      <c r="H26" s="8">
        <f>ROUND(F26*G26,2)</f>
        <v>0</v>
      </c>
    </row>
    <row r="27" spans="1:8">
      <c r="A27" s="10" t="s">
        <v>68</v>
      </c>
      <c r="B27" s="11"/>
      <c r="C27" s="11"/>
      <c r="D27" s="11"/>
      <c r="E27" s="11"/>
      <c r="F27" s="11"/>
      <c r="G27" s="12"/>
      <c r="H27" s="9">
        <f>SUM(H24:H26)</f>
        <v>0</v>
      </c>
    </row>
    <row r="28" spans="1:8">
      <c r="A28" s="10" t="s">
        <v>69</v>
      </c>
      <c r="B28" s="11"/>
      <c r="C28" s="11"/>
      <c r="D28" s="11"/>
      <c r="E28" s="11"/>
      <c r="F28" s="11"/>
      <c r="G28" s="12"/>
      <c r="H28" s="9">
        <f>H27</f>
        <v>0</v>
      </c>
    </row>
    <row r="29" spans="1:8">
      <c r="A29" s="2">
        <v>3</v>
      </c>
      <c r="B29" s="3"/>
      <c r="C29" s="3"/>
      <c r="D29" s="10" t="s">
        <v>70</v>
      </c>
      <c r="E29" s="11"/>
      <c r="F29" s="11"/>
      <c r="G29" s="11"/>
      <c r="H29" s="12"/>
    </row>
    <row r="30" spans="1:8">
      <c r="A30" s="2" t="s">
        <v>71</v>
      </c>
      <c r="B30" s="3"/>
      <c r="C30" s="3"/>
      <c r="D30" s="10" t="s">
        <v>72</v>
      </c>
      <c r="E30" s="11"/>
      <c r="F30" s="11"/>
      <c r="G30" s="11"/>
      <c r="H30" s="12"/>
    </row>
    <row r="31" spans="1:8" ht="31.5">
      <c r="A31" s="4" t="s">
        <v>73</v>
      </c>
      <c r="B31" s="5" t="s">
        <v>74</v>
      </c>
      <c r="C31" s="5" t="s">
        <v>75</v>
      </c>
      <c r="D31" s="5" t="s">
        <v>76</v>
      </c>
      <c r="E31" s="5" t="s">
        <v>23</v>
      </c>
      <c r="F31" s="7">
        <v>120</v>
      </c>
      <c r="G31" s="8"/>
      <c r="H31" s="8">
        <f>ROUND(F31*G31,2)</f>
        <v>0</v>
      </c>
    </row>
    <row r="32" spans="1:8" ht="31.5">
      <c r="A32" s="4" t="s">
        <v>77</v>
      </c>
      <c r="B32" s="5" t="s">
        <v>78</v>
      </c>
      <c r="C32" s="5" t="s">
        <v>75</v>
      </c>
      <c r="D32" s="5" t="s">
        <v>79</v>
      </c>
      <c r="E32" s="5" t="s">
        <v>23</v>
      </c>
      <c r="F32" s="7">
        <v>410</v>
      </c>
      <c r="G32" s="8"/>
      <c r="H32" s="8">
        <f>ROUND(F32*G32,2)</f>
        <v>0</v>
      </c>
    </row>
    <row r="33" spans="1:8" ht="52.5">
      <c r="A33" s="4" t="s">
        <v>80</v>
      </c>
      <c r="B33" s="5" t="s">
        <v>25</v>
      </c>
      <c r="C33" s="5" t="s">
        <v>21</v>
      </c>
      <c r="D33" s="5" t="s">
        <v>26</v>
      </c>
      <c r="E33" s="5" t="s">
        <v>27</v>
      </c>
      <c r="F33" s="7">
        <v>50.5</v>
      </c>
      <c r="G33" s="8"/>
      <c r="H33" s="8">
        <f>ROUND(F33*G33,2)</f>
        <v>0</v>
      </c>
    </row>
    <row r="34" spans="1:8">
      <c r="A34" s="10" t="s">
        <v>81</v>
      </c>
      <c r="B34" s="11"/>
      <c r="C34" s="11"/>
      <c r="D34" s="11"/>
      <c r="E34" s="11"/>
      <c r="F34" s="11"/>
      <c r="G34" s="12"/>
      <c r="H34" s="9">
        <f>SUM(H31:H33)</f>
        <v>0</v>
      </c>
    </row>
    <row r="35" spans="1:8">
      <c r="A35" s="2" t="s">
        <v>82</v>
      </c>
      <c r="B35" s="3"/>
      <c r="C35" s="3"/>
      <c r="D35" s="10" t="s">
        <v>83</v>
      </c>
      <c r="E35" s="11"/>
      <c r="F35" s="11"/>
      <c r="G35" s="11"/>
      <c r="H35" s="12"/>
    </row>
    <row r="36" spans="1:8" ht="42">
      <c r="A36" s="4" t="s">
        <v>84</v>
      </c>
      <c r="B36" s="5" t="s">
        <v>85</v>
      </c>
      <c r="C36" s="5" t="s">
        <v>75</v>
      </c>
      <c r="D36" s="5" t="s">
        <v>86</v>
      </c>
      <c r="E36" s="5" t="s">
        <v>23</v>
      </c>
      <c r="F36" s="7">
        <v>410</v>
      </c>
      <c r="G36" s="8"/>
      <c r="H36" s="8">
        <f>ROUND(F36*G36,2)</f>
        <v>0</v>
      </c>
    </row>
    <row r="37" spans="1:8" ht="42">
      <c r="A37" s="4" t="s">
        <v>87</v>
      </c>
      <c r="B37" s="5" t="s">
        <v>85</v>
      </c>
      <c r="C37" s="5" t="s">
        <v>75</v>
      </c>
      <c r="D37" s="5" t="s">
        <v>88</v>
      </c>
      <c r="E37" s="5" t="s">
        <v>23</v>
      </c>
      <c r="F37" s="7">
        <v>120</v>
      </c>
      <c r="G37" s="8"/>
      <c r="H37" s="8">
        <f>ROUND(F37*G37,2)</f>
        <v>0</v>
      </c>
    </row>
    <row r="38" spans="1:8">
      <c r="A38" s="10" t="s">
        <v>89</v>
      </c>
      <c r="B38" s="11"/>
      <c r="C38" s="11"/>
      <c r="D38" s="11"/>
      <c r="E38" s="11"/>
      <c r="F38" s="11"/>
      <c r="G38" s="12"/>
      <c r="H38" s="9">
        <f>SUM(H36:H37)</f>
        <v>0</v>
      </c>
    </row>
    <row r="39" spans="1:8">
      <c r="A39" s="2" t="s">
        <v>90</v>
      </c>
      <c r="B39" s="3"/>
      <c r="C39" s="3"/>
      <c r="D39" s="10" t="s">
        <v>91</v>
      </c>
      <c r="E39" s="11"/>
      <c r="F39" s="11"/>
      <c r="G39" s="11"/>
      <c r="H39" s="12"/>
    </row>
    <row r="40" spans="1:8" ht="31.5">
      <c r="A40" s="4" t="s">
        <v>92</v>
      </c>
      <c r="B40" s="5" t="s">
        <v>93</v>
      </c>
      <c r="C40" s="5" t="s">
        <v>94</v>
      </c>
      <c r="D40" s="5" t="s">
        <v>95</v>
      </c>
      <c r="E40" s="5" t="s">
        <v>23</v>
      </c>
      <c r="F40" s="7">
        <v>120</v>
      </c>
      <c r="G40" s="8"/>
      <c r="H40" s="8">
        <f>ROUND(F40*G40,2)</f>
        <v>0</v>
      </c>
    </row>
    <row r="41" spans="1:8">
      <c r="A41" s="10" t="s">
        <v>96</v>
      </c>
      <c r="B41" s="11"/>
      <c r="C41" s="11"/>
      <c r="D41" s="11"/>
      <c r="E41" s="11"/>
      <c r="F41" s="11"/>
      <c r="G41" s="12"/>
      <c r="H41" s="9">
        <f>SUM(H40)</f>
        <v>0</v>
      </c>
    </row>
    <row r="42" spans="1:8">
      <c r="A42" s="10" t="s">
        <v>97</v>
      </c>
      <c r="B42" s="11"/>
      <c r="C42" s="11"/>
      <c r="D42" s="11"/>
      <c r="E42" s="11"/>
      <c r="F42" s="11"/>
      <c r="G42" s="12"/>
      <c r="H42" s="9">
        <f>H34+H38+H41</f>
        <v>0</v>
      </c>
    </row>
    <row r="43" spans="1:8">
      <c r="A43" s="2">
        <v>4</v>
      </c>
      <c r="B43" s="3"/>
      <c r="C43" s="3"/>
      <c r="D43" s="10" t="s">
        <v>98</v>
      </c>
      <c r="E43" s="11"/>
      <c r="F43" s="11"/>
      <c r="G43" s="11"/>
      <c r="H43" s="12"/>
    </row>
    <row r="44" spans="1:8">
      <c r="A44" s="2" t="s">
        <v>99</v>
      </c>
      <c r="B44" s="3"/>
      <c r="C44" s="3"/>
      <c r="D44" s="10" t="s">
        <v>100</v>
      </c>
      <c r="E44" s="11"/>
      <c r="F44" s="11"/>
      <c r="G44" s="11"/>
      <c r="H44" s="12"/>
    </row>
    <row r="45" spans="1:8" ht="42">
      <c r="A45" s="4" t="s">
        <v>101</v>
      </c>
      <c r="B45" s="5" t="s">
        <v>102</v>
      </c>
      <c r="C45" s="5" t="s">
        <v>103</v>
      </c>
      <c r="D45" s="5" t="s">
        <v>104</v>
      </c>
      <c r="E45" s="5" t="s">
        <v>23</v>
      </c>
      <c r="F45" s="7">
        <v>365</v>
      </c>
      <c r="G45" s="8"/>
      <c r="H45" s="8">
        <f>ROUND(F45*G45,2)</f>
        <v>0</v>
      </c>
    </row>
    <row r="46" spans="1:8" ht="52.5">
      <c r="A46" s="4" t="s">
        <v>105</v>
      </c>
      <c r="B46" s="5" t="s">
        <v>102</v>
      </c>
      <c r="C46" s="5" t="s">
        <v>103</v>
      </c>
      <c r="D46" s="5" t="s">
        <v>106</v>
      </c>
      <c r="E46" s="5" t="s">
        <v>23</v>
      </c>
      <c r="F46" s="7">
        <v>45</v>
      </c>
      <c r="G46" s="8"/>
      <c r="H46" s="8">
        <f>ROUND(F46*G46,2)</f>
        <v>0</v>
      </c>
    </row>
    <row r="47" spans="1:8" ht="42">
      <c r="A47" s="4" t="s">
        <v>107</v>
      </c>
      <c r="B47" s="5" t="s">
        <v>108</v>
      </c>
      <c r="C47" s="5" t="s">
        <v>103</v>
      </c>
      <c r="D47" s="5" t="s">
        <v>109</v>
      </c>
      <c r="E47" s="5" t="s">
        <v>23</v>
      </c>
      <c r="F47" s="7">
        <v>120</v>
      </c>
      <c r="G47" s="8"/>
      <c r="H47" s="8">
        <f>ROUND(F47*G47,2)</f>
        <v>0</v>
      </c>
    </row>
    <row r="48" spans="1:8">
      <c r="A48" s="10" t="s">
        <v>110</v>
      </c>
      <c r="B48" s="11"/>
      <c r="C48" s="11"/>
      <c r="D48" s="11"/>
      <c r="E48" s="11"/>
      <c r="F48" s="11"/>
      <c r="G48" s="12"/>
      <c r="H48" s="9">
        <f>SUM(H45:H47)</f>
        <v>0</v>
      </c>
    </row>
    <row r="49" spans="1:8">
      <c r="A49" s="10" t="s">
        <v>111</v>
      </c>
      <c r="B49" s="11"/>
      <c r="C49" s="11"/>
      <c r="D49" s="11"/>
      <c r="E49" s="11"/>
      <c r="F49" s="11"/>
      <c r="G49" s="12"/>
      <c r="H49" s="9">
        <f>H48</f>
        <v>0</v>
      </c>
    </row>
    <row r="50" spans="1:8">
      <c r="A50" s="2">
        <v>5</v>
      </c>
      <c r="B50" s="3"/>
      <c r="C50" s="3"/>
      <c r="D50" s="10" t="s">
        <v>112</v>
      </c>
      <c r="E50" s="11"/>
      <c r="F50" s="11"/>
      <c r="G50" s="11"/>
      <c r="H50" s="12"/>
    </row>
    <row r="51" spans="1:8">
      <c r="A51" s="2" t="s">
        <v>113</v>
      </c>
      <c r="B51" s="3"/>
      <c r="C51" s="3"/>
      <c r="D51" s="10" t="s">
        <v>114</v>
      </c>
      <c r="E51" s="11"/>
      <c r="F51" s="11"/>
      <c r="G51" s="11"/>
      <c r="H51" s="12"/>
    </row>
    <row r="52" spans="1:8" ht="31.5">
      <c r="A52" s="4" t="s">
        <v>115</v>
      </c>
      <c r="B52" s="5" t="s">
        <v>116</v>
      </c>
      <c r="C52" s="5" t="s">
        <v>117</v>
      </c>
      <c r="D52" s="5" t="s">
        <v>118</v>
      </c>
      <c r="E52" s="5" t="s">
        <v>23</v>
      </c>
      <c r="F52" s="7">
        <v>135</v>
      </c>
      <c r="G52" s="8"/>
      <c r="H52" s="8">
        <f>ROUND(F52*G52,2)</f>
        <v>0</v>
      </c>
    </row>
    <row r="53" spans="1:8" ht="31.5">
      <c r="A53" s="4" t="s">
        <v>119</v>
      </c>
      <c r="B53" s="5" t="s">
        <v>120</v>
      </c>
      <c r="C53" s="5" t="s">
        <v>117</v>
      </c>
      <c r="D53" s="5" t="s">
        <v>121</v>
      </c>
      <c r="E53" s="5" t="s">
        <v>23</v>
      </c>
      <c r="F53" s="7">
        <v>135</v>
      </c>
      <c r="G53" s="8"/>
      <c r="H53" s="8">
        <f>ROUND(F53*G53,2)</f>
        <v>0</v>
      </c>
    </row>
    <row r="54" spans="1:8">
      <c r="A54" s="10" t="s">
        <v>122</v>
      </c>
      <c r="B54" s="11"/>
      <c r="C54" s="11"/>
      <c r="D54" s="11"/>
      <c r="E54" s="11"/>
      <c r="F54" s="11"/>
      <c r="G54" s="12"/>
      <c r="H54" s="9">
        <f>SUM(H52:H53)</f>
        <v>0</v>
      </c>
    </row>
    <row r="55" spans="1:8">
      <c r="A55" s="10" t="s">
        <v>123</v>
      </c>
      <c r="B55" s="11"/>
      <c r="C55" s="11"/>
      <c r="D55" s="11"/>
      <c r="E55" s="11"/>
      <c r="F55" s="11"/>
      <c r="G55" s="12"/>
      <c r="H55" s="9">
        <f>H54</f>
        <v>0</v>
      </c>
    </row>
    <row r="56" spans="1:8">
      <c r="A56" s="2">
        <v>6</v>
      </c>
      <c r="B56" s="3"/>
      <c r="C56" s="3"/>
      <c r="D56" s="10" t="s">
        <v>124</v>
      </c>
      <c r="E56" s="11"/>
      <c r="F56" s="11"/>
      <c r="G56" s="11"/>
      <c r="H56" s="12"/>
    </row>
    <row r="57" spans="1:8">
      <c r="A57" s="2" t="s">
        <v>125</v>
      </c>
      <c r="B57" s="3"/>
      <c r="C57" s="3"/>
      <c r="D57" s="10" t="s">
        <v>126</v>
      </c>
      <c r="E57" s="11"/>
      <c r="F57" s="11"/>
      <c r="G57" s="11"/>
      <c r="H57" s="12"/>
    </row>
    <row r="58" spans="1:8" ht="31.5">
      <c r="A58" s="4" t="s">
        <v>127</v>
      </c>
      <c r="B58" s="5" t="s">
        <v>128</v>
      </c>
      <c r="C58" s="5" t="s">
        <v>129</v>
      </c>
      <c r="D58" s="5" t="s">
        <v>130</v>
      </c>
      <c r="E58" s="5" t="s">
        <v>27</v>
      </c>
      <c r="F58" s="7">
        <v>15.3</v>
      </c>
      <c r="G58" s="8"/>
      <c r="H58" s="8">
        <f>ROUND(F58*G58,2)</f>
        <v>0</v>
      </c>
    </row>
    <row r="59" spans="1:8" ht="31.5">
      <c r="A59" s="4" t="s">
        <v>131</v>
      </c>
      <c r="B59" s="5" t="s">
        <v>132</v>
      </c>
      <c r="C59" s="5" t="s">
        <v>129</v>
      </c>
      <c r="D59" s="5" t="s">
        <v>133</v>
      </c>
      <c r="E59" s="5" t="s">
        <v>40</v>
      </c>
      <c r="F59" s="7">
        <v>204</v>
      </c>
      <c r="G59" s="8"/>
      <c r="H59" s="8">
        <f>ROUND(F59*G59,2)</f>
        <v>0</v>
      </c>
    </row>
    <row r="60" spans="1:8" ht="31.5">
      <c r="A60" s="4" t="s">
        <v>134</v>
      </c>
      <c r="B60" s="5" t="s">
        <v>128</v>
      </c>
      <c r="C60" s="5" t="s">
        <v>129</v>
      </c>
      <c r="D60" s="5" t="s">
        <v>135</v>
      </c>
      <c r="E60" s="5" t="s">
        <v>27</v>
      </c>
      <c r="F60" s="7">
        <v>5.3250000000000002</v>
      </c>
      <c r="G60" s="8"/>
      <c r="H60" s="8">
        <f>ROUND(F60*G60,2)</f>
        <v>0</v>
      </c>
    </row>
    <row r="61" spans="1:8" ht="31.5">
      <c r="A61" s="4" t="s">
        <v>136</v>
      </c>
      <c r="B61" s="5" t="s">
        <v>137</v>
      </c>
      <c r="C61" s="5" t="s">
        <v>129</v>
      </c>
      <c r="D61" s="5" t="s">
        <v>138</v>
      </c>
      <c r="E61" s="5" t="s">
        <v>40</v>
      </c>
      <c r="F61" s="7">
        <v>71</v>
      </c>
      <c r="G61" s="8"/>
      <c r="H61" s="8">
        <f>ROUND(F61*G61,2)</f>
        <v>0</v>
      </c>
    </row>
    <row r="62" spans="1:8">
      <c r="A62" s="10" t="s">
        <v>139</v>
      </c>
      <c r="B62" s="11"/>
      <c r="C62" s="11"/>
      <c r="D62" s="11"/>
      <c r="E62" s="11"/>
      <c r="F62" s="11"/>
      <c r="G62" s="12"/>
      <c r="H62" s="9">
        <f>SUM(H58:H61)</f>
        <v>0</v>
      </c>
    </row>
    <row r="63" spans="1:8">
      <c r="A63" s="2" t="s">
        <v>140</v>
      </c>
      <c r="B63" s="3"/>
      <c r="C63" s="3"/>
      <c r="D63" s="10" t="s">
        <v>141</v>
      </c>
      <c r="E63" s="11"/>
      <c r="F63" s="11"/>
      <c r="G63" s="11"/>
      <c r="H63" s="12"/>
    </row>
    <row r="64" spans="1:8" ht="31.5">
      <c r="A64" s="4" t="s">
        <v>142</v>
      </c>
      <c r="B64" s="5" t="s">
        <v>128</v>
      </c>
      <c r="C64" s="5" t="s">
        <v>143</v>
      </c>
      <c r="D64" s="5" t="s">
        <v>144</v>
      </c>
      <c r="E64" s="5" t="s">
        <v>27</v>
      </c>
      <c r="F64" s="7">
        <v>2.68</v>
      </c>
      <c r="G64" s="8"/>
      <c r="H64" s="8">
        <f>ROUND(F64*G64,2)</f>
        <v>0</v>
      </c>
    </row>
    <row r="65" spans="1:8" ht="42">
      <c r="A65" s="4" t="s">
        <v>145</v>
      </c>
      <c r="B65" s="5" t="s">
        <v>146</v>
      </c>
      <c r="C65" s="5" t="s">
        <v>143</v>
      </c>
      <c r="D65" s="5" t="s">
        <v>147</v>
      </c>
      <c r="E65" s="5" t="s">
        <v>40</v>
      </c>
      <c r="F65" s="7">
        <v>67</v>
      </c>
      <c r="G65" s="8"/>
      <c r="H65" s="8">
        <f>ROUND(F65*G65,2)</f>
        <v>0</v>
      </c>
    </row>
    <row r="66" spans="1:8" ht="42">
      <c r="A66" s="4" t="s">
        <v>148</v>
      </c>
      <c r="B66" s="5" t="s">
        <v>146</v>
      </c>
      <c r="C66" s="5" t="s">
        <v>143</v>
      </c>
      <c r="D66" s="5" t="s">
        <v>149</v>
      </c>
      <c r="E66" s="5" t="s">
        <v>40</v>
      </c>
      <c r="F66" s="7">
        <v>223</v>
      </c>
      <c r="G66" s="8"/>
      <c r="H66" s="8">
        <f>ROUND(F66*G66,2)</f>
        <v>0</v>
      </c>
    </row>
    <row r="67" spans="1:8">
      <c r="A67" s="10" t="s">
        <v>150</v>
      </c>
      <c r="B67" s="11"/>
      <c r="C67" s="11"/>
      <c r="D67" s="11"/>
      <c r="E67" s="11"/>
      <c r="F67" s="11"/>
      <c r="G67" s="12"/>
      <c r="H67" s="9">
        <f>SUM(H64:H66)</f>
        <v>0</v>
      </c>
    </row>
    <row r="68" spans="1:8">
      <c r="A68" s="10" t="s">
        <v>151</v>
      </c>
      <c r="B68" s="11"/>
      <c r="C68" s="11"/>
      <c r="D68" s="11"/>
      <c r="E68" s="11"/>
      <c r="F68" s="11"/>
      <c r="G68" s="12"/>
      <c r="H68" s="9">
        <f>H62+H67</f>
        <v>0</v>
      </c>
    </row>
    <row r="69" spans="1:8">
      <c r="A69" s="2"/>
      <c r="B69" s="3"/>
      <c r="C69" s="3"/>
      <c r="D69" s="10"/>
      <c r="E69" s="11"/>
      <c r="F69" s="11"/>
      <c r="G69" s="11"/>
      <c r="H69" s="12"/>
    </row>
    <row r="70" spans="1:8">
      <c r="A70" s="4"/>
      <c r="B70" s="5"/>
      <c r="C70" s="5"/>
      <c r="D70" s="5"/>
      <c r="E70" s="5"/>
      <c r="F70" s="7"/>
      <c r="G70" s="8"/>
      <c r="H70" s="8"/>
    </row>
    <row r="71" spans="1:8">
      <c r="A71" s="10"/>
      <c r="B71" s="11"/>
      <c r="C71" s="11"/>
      <c r="D71" s="11"/>
      <c r="E71" s="11"/>
      <c r="F71" s="11"/>
      <c r="G71" s="12"/>
      <c r="H71" s="9"/>
    </row>
    <row r="72" spans="1:8">
      <c r="A72" s="10" t="s">
        <v>152</v>
      </c>
      <c r="B72" s="11"/>
      <c r="C72" s="11"/>
      <c r="D72" s="11"/>
      <c r="E72" s="11"/>
      <c r="F72" s="11"/>
      <c r="G72" s="12"/>
      <c r="H72" s="9">
        <f>H21+H28+H42+H49+H55+H68+H71</f>
        <v>0</v>
      </c>
    </row>
    <row r="73" spans="1:8">
      <c r="A73" s="10" t="s">
        <v>153</v>
      </c>
      <c r="B73" s="11"/>
      <c r="C73" s="11"/>
      <c r="D73" s="11"/>
      <c r="E73" s="11"/>
      <c r="F73" s="11"/>
      <c r="G73" s="12"/>
      <c r="H73" s="9">
        <f>ROUND(H72*0.23,2)</f>
        <v>0</v>
      </c>
    </row>
    <row r="74" spans="1:8">
      <c r="A74" s="10" t="s">
        <v>154</v>
      </c>
      <c r="B74" s="11"/>
      <c r="C74" s="11"/>
      <c r="D74" s="11"/>
      <c r="E74" s="11"/>
      <c r="F74" s="11"/>
      <c r="G74" s="12"/>
      <c r="H74" s="9">
        <f>H72+H73</f>
        <v>0</v>
      </c>
    </row>
    <row r="76" spans="1:8">
      <c r="A76" s="6" t="s">
        <v>156</v>
      </c>
    </row>
  </sheetData>
  <mergeCells count="40">
    <mergeCell ref="A28:G28"/>
    <mergeCell ref="D4:H4"/>
    <mergeCell ref="D5:H5"/>
    <mergeCell ref="A7:G7"/>
    <mergeCell ref="D8:H8"/>
    <mergeCell ref="A11:G11"/>
    <mergeCell ref="D12:H12"/>
    <mergeCell ref="A20:G20"/>
    <mergeCell ref="A21:G21"/>
    <mergeCell ref="D22:H22"/>
    <mergeCell ref="D23:H23"/>
    <mergeCell ref="A27:G27"/>
    <mergeCell ref="A49:G49"/>
    <mergeCell ref="D29:H29"/>
    <mergeCell ref="D30:H30"/>
    <mergeCell ref="A34:G34"/>
    <mergeCell ref="D35:H35"/>
    <mergeCell ref="A38:G38"/>
    <mergeCell ref="D39:H39"/>
    <mergeCell ref="A41:G41"/>
    <mergeCell ref="A42:G42"/>
    <mergeCell ref="D43:H43"/>
    <mergeCell ref="D44:H44"/>
    <mergeCell ref="A48:G48"/>
    <mergeCell ref="A72:G72"/>
    <mergeCell ref="A73:G73"/>
    <mergeCell ref="A74:G74"/>
    <mergeCell ref="A1:H1"/>
    <mergeCell ref="A62:G62"/>
    <mergeCell ref="D63:H63"/>
    <mergeCell ref="A67:G67"/>
    <mergeCell ref="A68:G68"/>
    <mergeCell ref="D69:H69"/>
    <mergeCell ref="A71:G71"/>
    <mergeCell ref="D50:H50"/>
    <mergeCell ref="D51:H51"/>
    <mergeCell ref="A54:G54"/>
    <mergeCell ref="A55:G55"/>
    <mergeCell ref="D56:H56"/>
    <mergeCell ref="D57:H5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ofertowy_01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Tarnówko_01</dc:title>
  <dc:creator>EUROSTRADA1</dc:creator>
  <cp:lastModifiedBy>Paulina Priske</cp:lastModifiedBy>
  <dcterms:created xsi:type="dcterms:W3CDTF">2018-03-13T08:09:18Z</dcterms:created>
  <dcterms:modified xsi:type="dcterms:W3CDTF">2018-03-16T06:48:47Z</dcterms:modified>
</cp:coreProperties>
</file>