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zial_utrzymania\01 DOKUMENTY\PRZETARGI\2018\01_Mężyk\"/>
    </mc:Choice>
  </mc:AlternateContent>
  <bookViews>
    <workbookView xWindow="360" yWindow="60" windowWidth="16020" windowHeight="14535"/>
  </bookViews>
  <sheets>
    <sheet name="Kosztorys ofertowy_02" sheetId="1" r:id="rId1"/>
  </sheets>
  <calcPr calcId="152511"/>
</workbook>
</file>

<file path=xl/calcChain.xml><?xml version="1.0" encoding="utf-8"?>
<calcChain xmlns="http://schemas.openxmlformats.org/spreadsheetml/2006/main">
  <c r="G80" i="1" l="1"/>
  <c r="G79" i="1"/>
  <c r="G78" i="1"/>
  <c r="G77" i="1"/>
  <c r="G27" i="1"/>
  <c r="G26" i="1"/>
  <c r="G106" i="1"/>
  <c r="G107" i="1" s="1"/>
  <c r="G102" i="1"/>
  <c r="G101" i="1"/>
  <c r="G98" i="1"/>
  <c r="G97" i="1"/>
  <c r="G96" i="1"/>
  <c r="G93" i="1"/>
  <c r="G92" i="1"/>
  <c r="G91" i="1"/>
  <c r="G90" i="1"/>
  <c r="G89" i="1"/>
  <c r="G88" i="1"/>
  <c r="G83" i="1"/>
  <c r="G84" i="1" s="1"/>
  <c r="G72" i="1"/>
  <c r="G71" i="1"/>
  <c r="G73" i="1" s="1"/>
  <c r="G70" i="1"/>
  <c r="G67" i="1"/>
  <c r="G66" i="1"/>
  <c r="G68" i="1" s="1"/>
  <c r="G61" i="1"/>
  <c r="G60" i="1"/>
  <c r="G59" i="1"/>
  <c r="G62" i="1" s="1"/>
  <c r="G56" i="1"/>
  <c r="G57" i="1" s="1"/>
  <c r="G51" i="1"/>
  <c r="G52" i="1" s="1"/>
  <c r="G48" i="1"/>
  <c r="G47" i="1"/>
  <c r="G44" i="1"/>
  <c r="G43" i="1"/>
  <c r="G42" i="1"/>
  <c r="G41" i="1"/>
  <c r="G36" i="1"/>
  <c r="G35" i="1"/>
  <c r="G34" i="1"/>
  <c r="G29" i="1"/>
  <c r="G28" i="1"/>
  <c r="G25" i="1"/>
  <c r="G24" i="1"/>
  <c r="G23" i="1"/>
  <c r="G22" i="1"/>
  <c r="G21" i="1"/>
  <c r="G20" i="1"/>
  <c r="G19" i="1"/>
  <c r="G18" i="1"/>
  <c r="G17" i="1"/>
  <c r="G14" i="1"/>
  <c r="G13" i="1"/>
  <c r="G10" i="1"/>
  <c r="G9" i="1"/>
  <c r="G6" i="1"/>
  <c r="G7" i="1" s="1"/>
  <c r="G45" i="1" l="1"/>
  <c r="G11" i="1"/>
  <c r="G37" i="1"/>
  <c r="G38" i="1" s="1"/>
  <c r="G99" i="1"/>
  <c r="G94" i="1"/>
  <c r="G30" i="1"/>
  <c r="G103" i="1"/>
  <c r="G104" i="1"/>
  <c r="G74" i="1"/>
  <c r="G63" i="1"/>
  <c r="G49" i="1"/>
  <c r="G15" i="1"/>
  <c r="G81" i="1"/>
  <c r="G85" i="1" s="1"/>
  <c r="G53" i="1" l="1"/>
  <c r="G31" i="1"/>
  <c r="G108" i="1" l="1"/>
  <c r="G109" i="1" s="1"/>
  <c r="G110" i="1" s="1"/>
</calcChain>
</file>

<file path=xl/sharedStrings.xml><?xml version="1.0" encoding="utf-8"?>
<sst xmlns="http://schemas.openxmlformats.org/spreadsheetml/2006/main" count="295" uniqueCount="234">
  <si>
    <t>Lp.</t>
  </si>
  <si>
    <t>Podstawa</t>
  </si>
  <si>
    <t>Opis</t>
  </si>
  <si>
    <t>Jedn.obm.</t>
  </si>
  <si>
    <t>Ilość</t>
  </si>
  <si>
    <t>Cena jedn.</t>
  </si>
  <si>
    <t>Wartość</t>
  </si>
  <si>
    <t>ROBOTY PRZYGOTOWAWCZE</t>
  </si>
  <si>
    <t>1.1</t>
  </si>
  <si>
    <t>GEODEZYJNE ROBOTY POMIAROWE</t>
  </si>
  <si>
    <t>1 d.1.1</t>
  </si>
  <si>
    <t>KNR 2-01 0119-03</t>
  </si>
  <si>
    <t>Roboty pomiarowe przy liniowych robotach ziemnych - trasa drogi w terenie równinnym</t>
  </si>
  <si>
    <t>km</t>
  </si>
  <si>
    <t>Razem dział: GEODEZYJNE ROBOTY POMIAROWE</t>
  </si>
  <si>
    <t>1.2</t>
  </si>
  <si>
    <t>USUNIĘCIE DRZEW I KRZEÓW</t>
  </si>
  <si>
    <t>2 d.1.2</t>
  </si>
  <si>
    <t>KNR 2-01 0108-04</t>
  </si>
  <si>
    <t>Mechaniczne karczowanie gęstych krzaków i podszycia oraz przycinanie gałęzi</t>
  </si>
  <si>
    <t>ha</t>
  </si>
  <si>
    <t>3 d.1.2</t>
  </si>
  <si>
    <t>KNR 2-01 0110-03</t>
  </si>
  <si>
    <t>Wywożenie gałęzi na odległość do 2 km</t>
  </si>
  <si>
    <t>mp</t>
  </si>
  <si>
    <t>Razem dział: USUNIĘCIE DRZEW I KRZEÓW</t>
  </si>
  <si>
    <t>1.3</t>
  </si>
  <si>
    <t>ZDJĘCIE WARSTWY HUMUSU I DARNINY</t>
  </si>
  <si>
    <t>4 d.1.3</t>
  </si>
  <si>
    <t>KNR 2-01 0126-01 0126-02</t>
  </si>
  <si>
    <t>Usunięcie warstwy ziemi urodzajnej (humusu) o grubości 20 cm za pomocą spycharek</t>
  </si>
  <si>
    <t>m2</t>
  </si>
  <si>
    <t>5 d.1.3</t>
  </si>
  <si>
    <t>KNR 2-01 0203-01 0214-03</t>
  </si>
  <si>
    <t>Roboty ziemne wykon.koparkami przedsiębiernymi o poj.łyżki 1.20 m3 w gr.kat.I-II z transp.urobku samochod.samowyładowczymi na odległość 2 km</t>
  </si>
  <si>
    <t>m3</t>
  </si>
  <si>
    <t>Razem dział: ZDJĘCIE WARSTWY HUMUSU I DARNINY</t>
  </si>
  <si>
    <t>1.4</t>
  </si>
  <si>
    <t>ROBOTY ROZBIÓRKOWE</t>
  </si>
  <si>
    <t>6 d.1.4</t>
  </si>
  <si>
    <t>KNR-W 5-10 0323-01</t>
  </si>
  <si>
    <t>Cięcie nawierzchni z mas mineralno-asfaltowych na głębokość 5 cm - mechanicznie (OBCINANIE KRAWĘDZI NAWIERZCHNI JEZDNI)</t>
  </si>
  <si>
    <t>m</t>
  </si>
  <si>
    <t>7 d.1.4</t>
  </si>
  <si>
    <t>KNR-W 5-10 0323-02</t>
  </si>
  <si>
    <t>Cięcie nawierzchni z mas mineralno-asfaltowych (następny 1 cm głębokości) - mechanicznie (OBCINANIE KRAWĘDZI NAWIERZCHNI JEZDNI) Krotność = 3</t>
  </si>
  <si>
    <t>8 d.1.4</t>
  </si>
  <si>
    <t>KNR 2-31 0801-07 analogia</t>
  </si>
  <si>
    <t>Mechaniczne rozebranie nawierzchni zjazdów z mas mineralno-bitumicznych o grubości 4 cm</t>
  </si>
  <si>
    <t>9 d.1.4</t>
  </si>
  <si>
    <t>KNR 2-31 0802-05</t>
  </si>
  <si>
    <t>Ręczne rozebranie podbudowy z kruszywa kamiennego o grubości 15 cm na zjeździe</t>
  </si>
  <si>
    <t>10 d.1.4</t>
  </si>
  <si>
    <t>KNR 2-31 0815-02 analogia</t>
  </si>
  <si>
    <t>Rozebranienawierzchni zjazdów na posesję z betonowej kostki brukowej na podsypce piaskowej lub cementowo-piaskowej</t>
  </si>
  <si>
    <t>11 d.1.4</t>
  </si>
  <si>
    <t>KNR 2-31 0812-03 analogia</t>
  </si>
  <si>
    <t>Rozebranie nawierzchni chodnikai z betonu gr. 10 cm</t>
  </si>
  <si>
    <t>12 d.1.4</t>
  </si>
  <si>
    <t>KNR 2-31 0813-03</t>
  </si>
  <si>
    <t>Rozebranie krawężników betonowych 15x30 cm na podsypce cementowo-piaskowej</t>
  </si>
  <si>
    <t>13 d.1.4</t>
  </si>
  <si>
    <t>KNR 2-31 0812-03</t>
  </si>
  <si>
    <t>Rozebranie ław pod krawężniki z betonu</t>
  </si>
  <si>
    <t>14 d.1.4</t>
  </si>
  <si>
    <t>KNR 2-31 0814-02</t>
  </si>
  <si>
    <t>Rozebranie obrzeży 8x30 cm na podsypce piaskowej</t>
  </si>
  <si>
    <t>15 d.1.4</t>
  </si>
  <si>
    <t>KNR 4-04 1103-02</t>
  </si>
  <si>
    <t>Załadowanie gruzu koparko-ładowarką przy obsłudze na zmianę roboczą przez 4 samochody samowyładowcze</t>
  </si>
  <si>
    <t>16 d.1.4</t>
  </si>
  <si>
    <t>KNR 4-04 1103-04 1103-05</t>
  </si>
  <si>
    <t>Wywiezienie gruzu z terenu rozbiórki przy mechanicznym załadowaniu i wyładowaniu samochodem samowyładowczym na odległość 5 km</t>
  </si>
  <si>
    <t>Razem dział: ROBOTY ROZBIÓRKOWE</t>
  </si>
  <si>
    <t>Razem dział: ROBOTY PRZYGOTOWAWCZE</t>
  </si>
  <si>
    <t>ROBOTY ZIEMNE</t>
  </si>
  <si>
    <t>2.1</t>
  </si>
  <si>
    <t>WYKONANIE NASYPÓW</t>
  </si>
  <si>
    <t>KNR 2-01 0211-08 0214-03</t>
  </si>
  <si>
    <t>Roboty ziemne wyk.koparkami przedsiębiernymi 0.60 m3 w ziemi kat.IV uprzednio zmagazynowanej w hałdach z transportem urobku samochodami samowyładowczymi na odl.10 km (ZAKUP, ZAŁADUNEK I TRANSPORT MATERIAŁU - NASYP)</t>
  </si>
  <si>
    <t>KNR 2-01 0235-01</t>
  </si>
  <si>
    <t>Formowanie i zagęszczanie nasypów o wys. do 3.0 m spycharkami w gruncie kat. I-II (NASYP)</t>
  </si>
  <si>
    <t>19 d.2.1</t>
  </si>
  <si>
    <t>KNR 2-01 0236-03 z.sz. 2.5.2. 9907</t>
  </si>
  <si>
    <t>Zagęszczenie nasypów zagęszczarkami; grunty sypkie kat. I-III Wskaźnik zagęszczenia Js = 0.98 (NASYP)</t>
  </si>
  <si>
    <t>Razem dział: WYKONANIE NASYPÓW</t>
  </si>
  <si>
    <t>Razem dział: ROBOTY ZIEMNE</t>
  </si>
  <si>
    <t>PODBUDOWY</t>
  </si>
  <si>
    <t>3.1</t>
  </si>
  <si>
    <t>KORYTOWANIE</t>
  </si>
  <si>
    <t>KNR 2-31 0101-01</t>
  </si>
  <si>
    <t>Mechaniczne wykonanie koryta na całej szerokości jezdni i chodników w gruncie kat. I-IV głębokości 10 cm (ZJAZDY) Krotność = 0.5</t>
  </si>
  <si>
    <t>Mechaniczne wykonanie koryta na całej szerokości jezdni i chodników w gruncie kat. I-IV głębokości 10 cm (POBOCZE UTWARDZONE) Krotność = 0.5</t>
  </si>
  <si>
    <t>22 d.3.1</t>
  </si>
  <si>
    <t>Mechaniczne wykonanie koryta na całej szerokości jezdni i chodników w gruncie kat. I-IV głębokości 10 cm (CHODNIK) Krotność = 0.5</t>
  </si>
  <si>
    <t>23 d.3.1</t>
  </si>
  <si>
    <t>Razem dział: KORYTOWANIE</t>
  </si>
  <si>
    <t>3.2</t>
  </si>
  <si>
    <t>PROFILOWANIE I ZAGĘSZCZENIE PODŁOŻA</t>
  </si>
  <si>
    <t>KNR 2-31 0103-04</t>
  </si>
  <si>
    <t>Mechaniczne profilowanie i zagęszczenie podłoża pod warstwy konstrukcyjne nawierzchni w gruncie kat. I-IV (CHODNIKI)</t>
  </si>
  <si>
    <t>Mechaniczne profilowanie i zagęszczenie podłoża pod warstwy konstrukcyjne nawierzchni w gruncie kat. I-IV (ZJAZDY)</t>
  </si>
  <si>
    <t>Razem dział: PROFILOWANIE I ZAGĘSZCZENIE PODŁOŻA</t>
  </si>
  <si>
    <t>3.3</t>
  </si>
  <si>
    <t>PODBUDOWA Z KRUSZYWA ŁAMANEGO STABILIZOWANEGO MECHANICZNIE</t>
  </si>
  <si>
    <t>KNNR 6 0113-02</t>
  </si>
  <si>
    <t>Warstwa górna podbudowy z kruszyw łamanych gr. 20 cm (ZJAZDY + CHODNIK)</t>
  </si>
  <si>
    <t>Razem dział: PODBUDOWA Z KRUSZYWA ŁAMANEGO STABILIZOWANEGO MECHANICZNIE</t>
  </si>
  <si>
    <t>Razem dział: PODBUDOWY</t>
  </si>
  <si>
    <t>NAWIERZCHNIE</t>
  </si>
  <si>
    <t>4.1</t>
  </si>
  <si>
    <t>NAWIERZCHNIA Z KRUSZYWA</t>
  </si>
  <si>
    <t>KNNR 6 0113-06 analogia</t>
  </si>
  <si>
    <t>Warstwa górna podbudowy z kruszyw łamanych gr. 15 cm (NAWIERZCHNIA ZJAZDU)</t>
  </si>
  <si>
    <t>Razem dział: NAWIERZCHNIA Z KRUSZYWA</t>
  </si>
  <si>
    <t>4.2</t>
  </si>
  <si>
    <t>NAWIERZCHNIA Z BRUKOWEJ KOSTKI BETONOWEJ</t>
  </si>
  <si>
    <t>KNNR 6 0502-02</t>
  </si>
  <si>
    <t>Chodniki z kostki brukowej betonowej grubości 6 cm SZARA na podsypce cementowo-piaskowej z wypełnieniem spoin piaskiem (CHODNIKI)</t>
  </si>
  <si>
    <t>Chodniki z kostki brukowej betonowej grubości 6 cm GRAFITOWA na podsypce cementowo-piaskowej z wypełnieniem spoin piaskiem (CHODNIKI)</t>
  </si>
  <si>
    <t>30 d.4.2</t>
  </si>
  <si>
    <t>KNNR 6 0502-03</t>
  </si>
  <si>
    <t>Chodniki z kostki brukowej betonowej grubości 8 cm GRAFITOWA na podsypce cementowo-piaskowej z wypełnieniem spoin piaskiem (ZJAZDY)</t>
  </si>
  <si>
    <t>Razem dział: NAWIERZCHNIA Z BRUKOWEJ KOSTKI BETONOWEJ</t>
  </si>
  <si>
    <t>Razem dział: NAWIERZCHNIE</t>
  </si>
  <si>
    <t>ROBOTY WYKOŃCZENIOWE</t>
  </si>
  <si>
    <t>5.1</t>
  </si>
  <si>
    <t>UMOCNIENIE POWIERZCHNIOWE SKARP</t>
  </si>
  <si>
    <t>KNNR 1 0501-01</t>
  </si>
  <si>
    <t>Ręczne plantowanie powierzchni gruntu rodzimego kat.I-III</t>
  </si>
  <si>
    <t>KNR 2-01 0510-01 0510-02</t>
  </si>
  <si>
    <t>Humusowanie skarp i powierzchni płaskich z obsianiem przy grub.warstwy humusu 10 cm</t>
  </si>
  <si>
    <t>Razem dział: UMOCNIENIE POWIERZCHNIOWE SKARP</t>
  </si>
  <si>
    <t>5.2</t>
  </si>
  <si>
    <t>POBOCZA</t>
  </si>
  <si>
    <t>Mechaniczne profilowanie i zagęszczenie podłoża pod warstwy konstrukcyjne nawierzchni w gruncie kat. I-IV (POBOCZE UTWARDZONE)</t>
  </si>
  <si>
    <t>KNNR 6 0204-02</t>
  </si>
  <si>
    <t>Nawierzchnie ze żwiru lub pospółki - warstwa dolna o gr. 15 cm</t>
  </si>
  <si>
    <t>35 d.5.2</t>
  </si>
  <si>
    <t>KNNR 6 0204-06</t>
  </si>
  <si>
    <t>Nawierzchnie z kruszywa kamiennego 0/31,5 mm - warstwa górna o gr. 15 cm</t>
  </si>
  <si>
    <t>Razem dział: POBOCZA</t>
  </si>
  <si>
    <t>Razem dział: ROBOTY WYKOŃCZENIOWE</t>
  </si>
  <si>
    <t>URZĄDZENIA BEZPIECZEŃSTWA RUCHU</t>
  </si>
  <si>
    <t>6.1</t>
  </si>
  <si>
    <t>URZĄDZENIA ZABEZPIECZAJĄCE RUCH PIESZY</t>
  </si>
  <si>
    <t>KNNR 6 0701-03 analogia</t>
  </si>
  <si>
    <t>Wykonanie barier U-12a segmentowych rurowo-prętowych 2000x1100 mm w osadzonych opasce gruntowej za chodnikiem</t>
  </si>
  <si>
    <t>Razem dział: URZĄDZENIA ZABEZPIECZAJĄCE RUCH PIESZY</t>
  </si>
  <si>
    <t>Razem dział: URZĄDZENIA BEZPIECZEŃSTWA RUCHU</t>
  </si>
  <si>
    <t>ELEMENTY ULIC</t>
  </si>
  <si>
    <t>7.1</t>
  </si>
  <si>
    <t>KRAWĘŻNIKI BETONOWE</t>
  </si>
  <si>
    <t>KNR 2-31 0402-04</t>
  </si>
  <si>
    <t>Ława pod krawężniki betonowa z oporem (KRAWĘŻNIK 15x30 CM)</t>
  </si>
  <si>
    <t>KNR 2-31 0403-03</t>
  </si>
  <si>
    <t>Krawężniki betonowe wystające o wymiarach 15x30 cm na podsypce cementowo-piaskowej</t>
  </si>
  <si>
    <t>Ława pod krawężniki betonowa z oporem (KRAWĘŻNIK 15x22 CM NAJAZDOWY)</t>
  </si>
  <si>
    <t>KNR 2-31 0403-03 analogia</t>
  </si>
  <si>
    <t>Krawężniki betonowe wystające o wymiarach 15x22 cm NAJAZDOWE na podsypce cementowo-piaskowej</t>
  </si>
  <si>
    <t>Ława pod krawężniki betonowa z oporem (OPORNIK BETONOWY 12X25 CM)</t>
  </si>
  <si>
    <t>KNR 2-31 0403-05 analogia</t>
  </si>
  <si>
    <t>Krawężniki betonowe wtopione o wymiarach 12x25 cm na podsypce cementowo-piaskowej</t>
  </si>
  <si>
    <t>Razem dział: KRAWĘŻNIKI BETONOWE</t>
  </si>
  <si>
    <t>7.2</t>
  </si>
  <si>
    <t>OBRZEŻA CHODNIKOWE BETONOWE</t>
  </si>
  <si>
    <t>Ława pod krawężniki betonowa z oporem (OBRZEŻE BETONOWE 8X30 CM)</t>
  </si>
  <si>
    <t>KNR 2-31 0407-05</t>
  </si>
  <si>
    <t>Obrzeża betonowe o wymiarach 30x8 cm na podsypce cementowo-piaskowej z wypełnieniem spoin zaprawą cementową (ZJAZDY)</t>
  </si>
  <si>
    <t>Obrzeża betonowe o wymiarach 30x8 cm na podsypce cementowo-piaskowej z wypełnieniem spoin zaprawą cementową</t>
  </si>
  <si>
    <t>Razem dział: OBRZEŻA CHODNIKOWE BETONOWE</t>
  </si>
  <si>
    <t>7.3</t>
  </si>
  <si>
    <t>ŚCIEK Z PREFABRYKOWANYCH ELEMENTÓW BETONOWYCH</t>
  </si>
  <si>
    <t>KNR 2-31 0606-03</t>
  </si>
  <si>
    <t>Ścieki z prefabrykatów betonowych o grubości 15 cm na podsypce cementowo-piaskowej (ŚCIEK PODCHODNIKOWY)</t>
  </si>
  <si>
    <t>szt</t>
  </si>
  <si>
    <t>Ścieki z prefabrykatów betonowych o grubości 15 cm na podsypce cementowo-piaskowej</t>
  </si>
  <si>
    <t>Razem dział: ŚCIEK Z PREFABRYKOWANYCH ELEMENTÓW BETONOWYCH</t>
  </si>
  <si>
    <t>Razem dział: ELEMENTY ULIC</t>
  </si>
  <si>
    <t>DOKUMENTACJA POWYKONAWCZA</t>
  </si>
  <si>
    <t>kalk. własna</t>
  </si>
  <si>
    <t>Obsługa geodezyjna z inwentaryzacją powykonawczą</t>
  </si>
  <si>
    <t>kpl</t>
  </si>
  <si>
    <t>Razem dział: DOKUMENTACJA POWYKONAWCZA</t>
  </si>
  <si>
    <t>Wartość kosztorysowa robót bez podatku VAT</t>
  </si>
  <si>
    <t>Podatek VAT</t>
  </si>
  <si>
    <t>Ogółem wartość kosztorysowa robót</t>
  </si>
  <si>
    <t>17 d.1.4</t>
  </si>
  <si>
    <t>18 d.1.4</t>
  </si>
  <si>
    <t>KNNR 6 0702-08</t>
  </si>
  <si>
    <t>Pionowe znaki drogowe - zdjęcie znaków lub drogowskazów (DO PONOWNEGO MONTAŻU)</t>
  </si>
  <si>
    <t>Rozebranie słupków do znaków (DO PONOWNEGO MONTAŻU)</t>
  </si>
  <si>
    <t>KNR 2-31 0818-08</t>
  </si>
  <si>
    <t>6.2</t>
  </si>
  <si>
    <t>OZNAKOWANIE PIONOWE</t>
  </si>
  <si>
    <t>20 d.2.1</t>
  </si>
  <si>
    <t>21 d.2.1</t>
  </si>
  <si>
    <t>24 d.3.1</t>
  </si>
  <si>
    <t>25 d.3.1</t>
  </si>
  <si>
    <t>26 d.3.2</t>
  </si>
  <si>
    <t>27 d.3.2</t>
  </si>
  <si>
    <t>28 d.3.3</t>
  </si>
  <si>
    <t>29 d.4.1</t>
  </si>
  <si>
    <t>31 d.4.2</t>
  </si>
  <si>
    <t>32 d.4.2</t>
  </si>
  <si>
    <t>33 d.5.1</t>
  </si>
  <si>
    <t>34 d.5.1</t>
  </si>
  <si>
    <t>36 d.5.2</t>
  </si>
  <si>
    <t>37 d.5.2</t>
  </si>
  <si>
    <t>KNNR 6 0702-01</t>
  </si>
  <si>
    <t>38 d.6.1</t>
  </si>
  <si>
    <t>39 d.6.1</t>
  </si>
  <si>
    <t>40 d.6.1</t>
  </si>
  <si>
    <t>41 d.6.1</t>
  </si>
  <si>
    <t>42 d.6.2</t>
  </si>
  <si>
    <t>Pionowe znaki drogowe - słupki z rur stalowych (SŁUPKI Z DEMONTAŻU)</t>
  </si>
  <si>
    <t>KNNR 6 0702-05</t>
  </si>
  <si>
    <t>Pionowe znaki drogowe - znaki zakazu, nakazu, ostrzegawcze i informacyjne o pow. ponad 0.3 m2 (TARCZE Z DEMONTAŻU)</t>
  </si>
  <si>
    <t>Pionowe znaki drogowe - słupki z rur stalowych</t>
  </si>
  <si>
    <t>Pionowe znaki drogowe - znaki zakazu, nakazu, ostrzegawcze i informacyjne o pow. ponad 0.3 m2</t>
  </si>
  <si>
    <t>43 d.7.1</t>
  </si>
  <si>
    <t>44 d.7.1</t>
  </si>
  <si>
    <t>45 d.7.1</t>
  </si>
  <si>
    <t>46 d.7.1</t>
  </si>
  <si>
    <t>47 d.7.1</t>
  </si>
  <si>
    <t>48 d.7.1</t>
  </si>
  <si>
    <t>49 d.7.2</t>
  </si>
  <si>
    <t>50 d.7.2</t>
  </si>
  <si>
    <t>51 d.7.2</t>
  </si>
  <si>
    <t>52 d.7.3</t>
  </si>
  <si>
    <t>53 d.7.3</t>
  </si>
  <si>
    <t>54 d.8</t>
  </si>
  <si>
    <t>KOSZTORYS OFERTOWY</t>
  </si>
  <si>
    <t>Słownie: …………………………………………………………………………….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</si>
</sst>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7.5"/>
      <color theme="1"/>
      <name val="Arial"/>
      <family val="2"/>
      <charset val="238"/>
    </font>
    <font>
      <b/>
      <sz val="7.5"/>
      <color theme="1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9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right" vertical="top" wrapText="1"/>
    </xf>
    <xf numFmtId="0" fontId="19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right" vertical="top" wrapText="1"/>
    </xf>
    <xf numFmtId="0" fontId="18" fillId="0" borderId="10" xfId="0" applyFont="1" applyBorder="1" applyAlignment="1">
      <alignment horizontal="left" vertical="top" wrapText="1"/>
    </xf>
    <xf numFmtId="164" fontId="18" fillId="0" borderId="10" xfId="0" applyNumberFormat="1" applyFont="1" applyBorder="1" applyAlignment="1">
      <alignment horizontal="right" vertical="top" wrapText="1"/>
    </xf>
    <xf numFmtId="2" fontId="18" fillId="0" borderId="10" xfId="0" applyNumberFormat="1" applyFont="1" applyBorder="1" applyAlignment="1">
      <alignment horizontal="right" vertical="top" wrapText="1"/>
    </xf>
    <xf numFmtId="2" fontId="19" fillId="0" borderId="10" xfId="0" applyNumberFormat="1" applyFont="1" applyBorder="1" applyAlignment="1">
      <alignment horizontal="center" vertical="top" wrapText="1"/>
    </xf>
    <xf numFmtId="2" fontId="19" fillId="0" borderId="10" xfId="0" applyNumberFormat="1" applyFont="1" applyBorder="1" applyAlignment="1">
      <alignment horizontal="right" vertical="top" wrapText="1"/>
    </xf>
    <xf numFmtId="2" fontId="0" fillId="0" borderId="0" xfId="0" applyNumberFormat="1"/>
    <xf numFmtId="0" fontId="19" fillId="33" borderId="10" xfId="0" applyFont="1" applyFill="1" applyBorder="1" applyAlignment="1">
      <alignment horizontal="right" vertical="top" wrapText="1"/>
    </xf>
    <xf numFmtId="0" fontId="19" fillId="33" borderId="10" xfId="0" applyFont="1" applyFill="1" applyBorder="1" applyAlignment="1">
      <alignment horizontal="left" vertical="top" wrapText="1"/>
    </xf>
    <xf numFmtId="2" fontId="19" fillId="34" borderId="10" xfId="0" applyNumberFormat="1" applyFont="1" applyFill="1" applyBorder="1" applyAlignment="1">
      <alignment horizontal="right" vertical="top" wrapText="1"/>
    </xf>
    <xf numFmtId="2" fontId="19" fillId="35" borderId="10" xfId="0" applyNumberFormat="1" applyFont="1" applyFill="1" applyBorder="1" applyAlignment="1">
      <alignment horizontal="right" vertical="top" wrapText="1"/>
    </xf>
    <xf numFmtId="0" fontId="0" fillId="0" borderId="0" xfId="0"/>
    <xf numFmtId="0" fontId="19" fillId="0" borderId="0" xfId="0" applyFont="1" applyAlignment="1">
      <alignment horizontal="left"/>
    </xf>
    <xf numFmtId="0" fontId="19" fillId="35" borderId="11" xfId="0" applyFont="1" applyFill="1" applyBorder="1" applyAlignment="1">
      <alignment horizontal="left" vertical="top" wrapText="1"/>
    </xf>
    <xf numFmtId="0" fontId="19" fillId="35" borderId="12" xfId="0" applyFont="1" applyFill="1" applyBorder="1" applyAlignment="1">
      <alignment horizontal="left" vertical="top" wrapText="1"/>
    </xf>
    <xf numFmtId="0" fontId="19" fillId="35" borderId="13" xfId="0" applyFont="1" applyFill="1" applyBorder="1" applyAlignment="1">
      <alignment horizontal="left" vertical="top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11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9" fillId="33" borderId="11" xfId="0" applyFont="1" applyFill="1" applyBorder="1" applyAlignment="1">
      <alignment horizontal="left" vertical="top" wrapText="1"/>
    </xf>
    <xf numFmtId="0" fontId="19" fillId="33" borderId="12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horizontal="left" vertical="top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showGridLines="0" tabSelected="1" topLeftCell="A7" workbookViewId="0">
      <selection sqref="A1:G1"/>
    </sheetView>
  </sheetViews>
  <sheetFormatPr defaultRowHeight="14.25"/>
  <cols>
    <col min="1" max="1" width="5.875" customWidth="1"/>
    <col min="2" max="2" width="14.375" customWidth="1"/>
    <col min="3" max="3" width="45.375" customWidth="1"/>
    <col min="4" max="4" width="7.5" customWidth="1"/>
    <col min="5" max="5" width="6.875" customWidth="1"/>
    <col min="6" max="6" width="9.375" customWidth="1"/>
    <col min="7" max="7" width="9.625" style="10" customWidth="1"/>
  </cols>
  <sheetData>
    <row r="1" spans="1:7" ht="31.5" customHeight="1">
      <c r="A1" s="20" t="s">
        <v>232</v>
      </c>
      <c r="B1" s="21"/>
      <c r="C1" s="21"/>
      <c r="D1" s="21"/>
      <c r="E1" s="21"/>
      <c r="F1" s="21"/>
      <c r="G1" s="21"/>
    </row>
    <row r="3" spans="1:7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8" t="s">
        <v>6</v>
      </c>
    </row>
    <row r="4" spans="1:7">
      <c r="A4" s="11">
        <v>1</v>
      </c>
      <c r="B4" s="12"/>
      <c r="C4" s="25" t="s">
        <v>7</v>
      </c>
      <c r="D4" s="26"/>
      <c r="E4" s="26"/>
      <c r="F4" s="26"/>
      <c r="G4" s="27"/>
    </row>
    <row r="5" spans="1:7">
      <c r="A5" s="2" t="s">
        <v>8</v>
      </c>
      <c r="B5" s="3"/>
      <c r="C5" s="22" t="s">
        <v>9</v>
      </c>
      <c r="D5" s="23"/>
      <c r="E5" s="23"/>
      <c r="F5" s="23"/>
      <c r="G5" s="24"/>
    </row>
    <row r="6" spans="1:7" ht="21">
      <c r="A6" s="4" t="s">
        <v>10</v>
      </c>
      <c r="B6" s="5" t="s">
        <v>11</v>
      </c>
      <c r="C6" s="5" t="s">
        <v>12</v>
      </c>
      <c r="D6" s="5" t="s">
        <v>13</v>
      </c>
      <c r="E6" s="6">
        <v>0.39300000000000002</v>
      </c>
      <c r="F6" s="7"/>
      <c r="G6" s="7">
        <f>ROUND(E6*F6,2)</f>
        <v>0</v>
      </c>
    </row>
    <row r="7" spans="1:7">
      <c r="A7" s="22" t="s">
        <v>14</v>
      </c>
      <c r="B7" s="23"/>
      <c r="C7" s="23"/>
      <c r="D7" s="23"/>
      <c r="E7" s="23"/>
      <c r="F7" s="24"/>
      <c r="G7" s="9">
        <f>SUM(G6)</f>
        <v>0</v>
      </c>
    </row>
    <row r="8" spans="1:7">
      <c r="A8" s="2" t="s">
        <v>15</v>
      </c>
      <c r="B8" s="3"/>
      <c r="C8" s="22" t="s">
        <v>16</v>
      </c>
      <c r="D8" s="23"/>
      <c r="E8" s="23"/>
      <c r="F8" s="23"/>
      <c r="G8" s="24"/>
    </row>
    <row r="9" spans="1:7" ht="21">
      <c r="A9" s="4" t="s">
        <v>17</v>
      </c>
      <c r="B9" s="5" t="s">
        <v>18</v>
      </c>
      <c r="C9" s="5" t="s">
        <v>19</v>
      </c>
      <c r="D9" s="5" t="s">
        <v>20</v>
      </c>
      <c r="E9" s="6">
        <v>6.0000000000000001E-3</v>
      </c>
      <c r="F9" s="7"/>
      <c r="G9" s="7">
        <f>ROUND(E9*F9,2)</f>
        <v>0</v>
      </c>
    </row>
    <row r="10" spans="1:7">
      <c r="A10" s="4" t="s">
        <v>21</v>
      </c>
      <c r="B10" s="5" t="s">
        <v>22</v>
      </c>
      <c r="C10" s="5" t="s">
        <v>23</v>
      </c>
      <c r="D10" s="5" t="s">
        <v>24</v>
      </c>
      <c r="E10" s="6">
        <v>7</v>
      </c>
      <c r="F10" s="7"/>
      <c r="G10" s="7">
        <f>ROUND(E10*F10,2)</f>
        <v>0</v>
      </c>
    </row>
    <row r="11" spans="1:7">
      <c r="A11" s="22" t="s">
        <v>25</v>
      </c>
      <c r="B11" s="23"/>
      <c r="C11" s="23"/>
      <c r="D11" s="23"/>
      <c r="E11" s="23"/>
      <c r="F11" s="24"/>
      <c r="G11" s="9">
        <f>SUM(G9:G10)</f>
        <v>0</v>
      </c>
    </row>
    <row r="12" spans="1:7">
      <c r="A12" s="2" t="s">
        <v>26</v>
      </c>
      <c r="B12" s="3"/>
      <c r="C12" s="22" t="s">
        <v>27</v>
      </c>
      <c r="D12" s="23"/>
      <c r="E12" s="23"/>
      <c r="F12" s="23"/>
      <c r="G12" s="24"/>
    </row>
    <row r="13" spans="1:7" ht="21">
      <c r="A13" s="4" t="s">
        <v>28</v>
      </c>
      <c r="B13" s="5" t="s">
        <v>29</v>
      </c>
      <c r="C13" s="5" t="s">
        <v>30</v>
      </c>
      <c r="D13" s="5" t="s">
        <v>31</v>
      </c>
      <c r="E13" s="6">
        <v>1090</v>
      </c>
      <c r="F13" s="7"/>
      <c r="G13" s="7">
        <f>ROUND(E13*F13,2)</f>
        <v>0</v>
      </c>
    </row>
    <row r="14" spans="1:7" ht="21">
      <c r="A14" s="4" t="s">
        <v>32</v>
      </c>
      <c r="B14" s="5" t="s">
        <v>33</v>
      </c>
      <c r="C14" s="5" t="s">
        <v>34</v>
      </c>
      <c r="D14" s="5" t="s">
        <v>35</v>
      </c>
      <c r="E14" s="6">
        <v>218</v>
      </c>
      <c r="F14" s="7"/>
      <c r="G14" s="7">
        <f>ROUND(E14*F14,2)</f>
        <v>0</v>
      </c>
    </row>
    <row r="15" spans="1:7">
      <c r="A15" s="22" t="s">
        <v>36</v>
      </c>
      <c r="B15" s="23"/>
      <c r="C15" s="23"/>
      <c r="D15" s="23"/>
      <c r="E15" s="23"/>
      <c r="F15" s="24"/>
      <c r="G15" s="9">
        <f>SUM(G13:G14)</f>
        <v>0</v>
      </c>
    </row>
    <row r="16" spans="1:7">
      <c r="A16" s="2" t="s">
        <v>37</v>
      </c>
      <c r="B16" s="3"/>
      <c r="C16" s="22" t="s">
        <v>38</v>
      </c>
      <c r="D16" s="23"/>
      <c r="E16" s="23"/>
      <c r="F16" s="23"/>
      <c r="G16" s="24"/>
    </row>
    <row r="17" spans="1:7" ht="21">
      <c r="A17" s="4" t="s">
        <v>39</v>
      </c>
      <c r="B17" s="5" t="s">
        <v>40</v>
      </c>
      <c r="C17" s="5" t="s">
        <v>41</v>
      </c>
      <c r="D17" s="5" t="s">
        <v>42</v>
      </c>
      <c r="E17" s="6">
        <v>210</v>
      </c>
      <c r="F17" s="7"/>
      <c r="G17" s="7">
        <f t="shared" ref="G17:G29" si="0">ROUND(E17*F17,2)</f>
        <v>0</v>
      </c>
    </row>
    <row r="18" spans="1:7" ht="31.5">
      <c r="A18" s="4" t="s">
        <v>43</v>
      </c>
      <c r="B18" s="5" t="s">
        <v>44</v>
      </c>
      <c r="C18" s="5" t="s">
        <v>45</v>
      </c>
      <c r="D18" s="5" t="s">
        <v>42</v>
      </c>
      <c r="E18" s="6">
        <v>210</v>
      </c>
      <c r="F18" s="7"/>
      <c r="G18" s="7">
        <f t="shared" si="0"/>
        <v>0</v>
      </c>
    </row>
    <row r="19" spans="1:7" ht="21">
      <c r="A19" s="4" t="s">
        <v>46</v>
      </c>
      <c r="B19" s="5" t="s">
        <v>47</v>
      </c>
      <c r="C19" s="5" t="s">
        <v>48</v>
      </c>
      <c r="D19" s="5" t="s">
        <v>31</v>
      </c>
      <c r="E19" s="6">
        <v>26</v>
      </c>
      <c r="F19" s="7"/>
      <c r="G19" s="7">
        <f t="shared" si="0"/>
        <v>0</v>
      </c>
    </row>
    <row r="20" spans="1:7" ht="21">
      <c r="A20" s="4" t="s">
        <v>49</v>
      </c>
      <c r="B20" s="5" t="s">
        <v>50</v>
      </c>
      <c r="C20" s="5" t="s">
        <v>51</v>
      </c>
      <c r="D20" s="5" t="s">
        <v>31</v>
      </c>
      <c r="E20" s="6">
        <v>27</v>
      </c>
      <c r="F20" s="7"/>
      <c r="G20" s="7">
        <f t="shared" si="0"/>
        <v>0</v>
      </c>
    </row>
    <row r="21" spans="1:7" ht="21">
      <c r="A21" s="4" t="s">
        <v>52</v>
      </c>
      <c r="B21" s="5" t="s">
        <v>53</v>
      </c>
      <c r="C21" s="5" t="s">
        <v>54</v>
      </c>
      <c r="D21" s="5" t="s">
        <v>31</v>
      </c>
      <c r="E21" s="6">
        <v>22</v>
      </c>
      <c r="F21" s="7"/>
      <c r="G21" s="7">
        <f t="shared" si="0"/>
        <v>0</v>
      </c>
    </row>
    <row r="22" spans="1:7" ht="21">
      <c r="A22" s="4" t="s">
        <v>55</v>
      </c>
      <c r="B22" s="5" t="s">
        <v>56</v>
      </c>
      <c r="C22" s="5" t="s">
        <v>57</v>
      </c>
      <c r="D22" s="5" t="s">
        <v>31</v>
      </c>
      <c r="E22" s="6">
        <v>5</v>
      </c>
      <c r="F22" s="7"/>
      <c r="G22" s="7">
        <f t="shared" si="0"/>
        <v>0</v>
      </c>
    </row>
    <row r="23" spans="1:7" ht="21">
      <c r="A23" s="4" t="s">
        <v>58</v>
      </c>
      <c r="B23" s="5" t="s">
        <v>59</v>
      </c>
      <c r="C23" s="5" t="s">
        <v>60</v>
      </c>
      <c r="D23" s="5" t="s">
        <v>42</v>
      </c>
      <c r="E23" s="6">
        <v>8</v>
      </c>
      <c r="F23" s="7"/>
      <c r="G23" s="7">
        <f t="shared" si="0"/>
        <v>0</v>
      </c>
    </row>
    <row r="24" spans="1:7">
      <c r="A24" s="4" t="s">
        <v>61</v>
      </c>
      <c r="B24" s="5" t="s">
        <v>62</v>
      </c>
      <c r="C24" s="5" t="s">
        <v>63</v>
      </c>
      <c r="D24" s="5" t="s">
        <v>35</v>
      </c>
      <c r="E24" s="6">
        <v>0.56000000000000005</v>
      </c>
      <c r="F24" s="7"/>
      <c r="G24" s="7">
        <f t="shared" si="0"/>
        <v>0</v>
      </c>
    </row>
    <row r="25" spans="1:7">
      <c r="A25" s="4" t="s">
        <v>64</v>
      </c>
      <c r="B25" s="5" t="s">
        <v>65</v>
      </c>
      <c r="C25" s="5" t="s">
        <v>66</v>
      </c>
      <c r="D25" s="5" t="s">
        <v>42</v>
      </c>
      <c r="E25" s="6">
        <v>13</v>
      </c>
      <c r="F25" s="7"/>
      <c r="G25" s="7">
        <f t="shared" si="0"/>
        <v>0</v>
      </c>
    </row>
    <row r="26" spans="1:7" ht="21">
      <c r="A26" s="4" t="s">
        <v>67</v>
      </c>
      <c r="B26" s="5" t="s">
        <v>189</v>
      </c>
      <c r="C26" s="5" t="s">
        <v>190</v>
      </c>
      <c r="D26" s="5" t="s">
        <v>175</v>
      </c>
      <c r="E26" s="6">
        <v>2</v>
      </c>
      <c r="F26" s="7"/>
      <c r="G26" s="7">
        <f t="shared" si="0"/>
        <v>0</v>
      </c>
    </row>
    <row r="27" spans="1:7">
      <c r="A27" s="4" t="s">
        <v>70</v>
      </c>
      <c r="B27" s="5" t="s">
        <v>192</v>
      </c>
      <c r="C27" s="5" t="s">
        <v>191</v>
      </c>
      <c r="D27" s="5" t="s">
        <v>175</v>
      </c>
      <c r="E27" s="6">
        <v>2</v>
      </c>
      <c r="F27" s="7"/>
      <c r="G27" s="7">
        <f t="shared" si="0"/>
        <v>0</v>
      </c>
    </row>
    <row r="28" spans="1:7" ht="21">
      <c r="A28" s="4" t="s">
        <v>187</v>
      </c>
      <c r="B28" s="5" t="s">
        <v>68</v>
      </c>
      <c r="C28" s="5" t="s">
        <v>69</v>
      </c>
      <c r="D28" s="5" t="s">
        <v>35</v>
      </c>
      <c r="E28" s="6">
        <v>10</v>
      </c>
      <c r="F28" s="7"/>
      <c r="G28" s="7">
        <f t="shared" si="0"/>
        <v>0</v>
      </c>
    </row>
    <row r="29" spans="1:7" ht="21">
      <c r="A29" s="4" t="s">
        <v>188</v>
      </c>
      <c r="B29" s="5" t="s">
        <v>71</v>
      </c>
      <c r="C29" s="5" t="s">
        <v>72</v>
      </c>
      <c r="D29" s="5" t="s">
        <v>35</v>
      </c>
      <c r="E29" s="6">
        <v>10</v>
      </c>
      <c r="F29" s="7"/>
      <c r="G29" s="7">
        <f t="shared" si="0"/>
        <v>0</v>
      </c>
    </row>
    <row r="30" spans="1:7">
      <c r="A30" s="22" t="s">
        <v>73</v>
      </c>
      <c r="B30" s="23"/>
      <c r="C30" s="23"/>
      <c r="D30" s="23"/>
      <c r="E30" s="23"/>
      <c r="F30" s="24"/>
      <c r="G30" s="9">
        <f>SUM(G17:G29)</f>
        <v>0</v>
      </c>
    </row>
    <row r="31" spans="1:7">
      <c r="A31" s="22" t="s">
        <v>74</v>
      </c>
      <c r="B31" s="23"/>
      <c r="C31" s="23"/>
      <c r="D31" s="23"/>
      <c r="E31" s="23"/>
      <c r="F31" s="24"/>
      <c r="G31" s="13">
        <f>G7+G11+G15+G30</f>
        <v>0</v>
      </c>
    </row>
    <row r="32" spans="1:7">
      <c r="A32" s="11">
        <v>2</v>
      </c>
      <c r="B32" s="12"/>
      <c r="C32" s="25" t="s">
        <v>75</v>
      </c>
      <c r="D32" s="26"/>
      <c r="E32" s="26"/>
      <c r="F32" s="26"/>
      <c r="G32" s="27"/>
    </row>
    <row r="33" spans="1:7">
      <c r="A33" s="2" t="s">
        <v>76</v>
      </c>
      <c r="B33" s="3"/>
      <c r="C33" s="22" t="s">
        <v>77</v>
      </c>
      <c r="D33" s="23"/>
      <c r="E33" s="23"/>
      <c r="F33" s="23"/>
      <c r="G33" s="24"/>
    </row>
    <row r="34" spans="1:7" ht="42">
      <c r="A34" s="4" t="s">
        <v>82</v>
      </c>
      <c r="B34" s="5" t="s">
        <v>78</v>
      </c>
      <c r="C34" s="5" t="s">
        <v>79</v>
      </c>
      <c r="D34" s="5" t="s">
        <v>35</v>
      </c>
      <c r="E34" s="6">
        <v>170</v>
      </c>
      <c r="F34" s="7"/>
      <c r="G34" s="7">
        <f>ROUND(E34*F34,2)</f>
        <v>0</v>
      </c>
    </row>
    <row r="35" spans="1:7" ht="21">
      <c r="A35" s="4" t="s">
        <v>195</v>
      </c>
      <c r="B35" s="5" t="s">
        <v>80</v>
      </c>
      <c r="C35" s="5" t="s">
        <v>81</v>
      </c>
      <c r="D35" s="5" t="s">
        <v>35</v>
      </c>
      <c r="E35" s="6">
        <v>170</v>
      </c>
      <c r="F35" s="7"/>
      <c r="G35" s="7">
        <f>ROUND(E35*F35,2)</f>
        <v>0</v>
      </c>
    </row>
    <row r="36" spans="1:7" ht="21">
      <c r="A36" s="4" t="s">
        <v>196</v>
      </c>
      <c r="B36" s="5" t="s">
        <v>83</v>
      </c>
      <c r="C36" s="5" t="s">
        <v>84</v>
      </c>
      <c r="D36" s="5" t="s">
        <v>35</v>
      </c>
      <c r="E36" s="6">
        <v>170</v>
      </c>
      <c r="F36" s="7"/>
      <c r="G36" s="7">
        <f>ROUND(E36*F36,2)</f>
        <v>0</v>
      </c>
    </row>
    <row r="37" spans="1:7">
      <c r="A37" s="22" t="s">
        <v>85</v>
      </c>
      <c r="B37" s="23"/>
      <c r="C37" s="23"/>
      <c r="D37" s="23"/>
      <c r="E37" s="23"/>
      <c r="F37" s="24"/>
      <c r="G37" s="9">
        <f>SUM(G34:G36)</f>
        <v>0</v>
      </c>
    </row>
    <row r="38" spans="1:7">
      <c r="A38" s="22" t="s">
        <v>86</v>
      </c>
      <c r="B38" s="23"/>
      <c r="C38" s="23"/>
      <c r="D38" s="23"/>
      <c r="E38" s="23"/>
      <c r="F38" s="24"/>
      <c r="G38" s="13">
        <f>G37</f>
        <v>0</v>
      </c>
    </row>
    <row r="39" spans="1:7">
      <c r="A39" s="11">
        <v>3</v>
      </c>
      <c r="B39" s="12"/>
      <c r="C39" s="25" t="s">
        <v>87</v>
      </c>
      <c r="D39" s="26"/>
      <c r="E39" s="26"/>
      <c r="F39" s="26"/>
      <c r="G39" s="27"/>
    </row>
    <row r="40" spans="1:7">
      <c r="A40" s="2" t="s">
        <v>88</v>
      </c>
      <c r="B40" s="3"/>
      <c r="C40" s="22" t="s">
        <v>89</v>
      </c>
      <c r="D40" s="23"/>
      <c r="E40" s="23"/>
      <c r="F40" s="23"/>
      <c r="G40" s="24"/>
    </row>
    <row r="41" spans="1:7" ht="21">
      <c r="A41" s="4" t="s">
        <v>93</v>
      </c>
      <c r="B41" s="5" t="s">
        <v>90</v>
      </c>
      <c r="C41" s="5" t="s">
        <v>91</v>
      </c>
      <c r="D41" s="5" t="s">
        <v>31</v>
      </c>
      <c r="E41" s="6">
        <v>78</v>
      </c>
      <c r="F41" s="7"/>
      <c r="G41" s="7">
        <f>ROUND(E41*F41,2)</f>
        <v>0</v>
      </c>
    </row>
    <row r="42" spans="1:7" ht="31.5">
      <c r="A42" s="4" t="s">
        <v>95</v>
      </c>
      <c r="B42" s="5" t="s">
        <v>90</v>
      </c>
      <c r="C42" s="5" t="s">
        <v>92</v>
      </c>
      <c r="D42" s="5" t="s">
        <v>31</v>
      </c>
      <c r="E42" s="6">
        <v>95</v>
      </c>
      <c r="F42" s="7"/>
      <c r="G42" s="7">
        <f>ROUND(E42*F42,2)</f>
        <v>0</v>
      </c>
    </row>
    <row r="43" spans="1:7" ht="21">
      <c r="A43" s="4" t="s">
        <v>197</v>
      </c>
      <c r="B43" s="5" t="s">
        <v>90</v>
      </c>
      <c r="C43" s="5" t="s">
        <v>94</v>
      </c>
      <c r="D43" s="5" t="s">
        <v>31</v>
      </c>
      <c r="E43" s="6">
        <v>220</v>
      </c>
      <c r="F43" s="7"/>
      <c r="G43" s="7">
        <f>ROUND(E43*F43,2)</f>
        <v>0</v>
      </c>
    </row>
    <row r="44" spans="1:7" ht="21">
      <c r="A44" s="4" t="s">
        <v>198</v>
      </c>
      <c r="B44" s="5" t="s">
        <v>33</v>
      </c>
      <c r="C44" s="5" t="s">
        <v>34</v>
      </c>
      <c r="D44" s="5" t="s">
        <v>35</v>
      </c>
      <c r="E44" s="6">
        <v>39.299999999999997</v>
      </c>
      <c r="F44" s="7"/>
      <c r="G44" s="7">
        <f>ROUND(E44*F44,2)</f>
        <v>0</v>
      </c>
    </row>
    <row r="45" spans="1:7">
      <c r="A45" s="22" t="s">
        <v>96</v>
      </c>
      <c r="B45" s="23"/>
      <c r="C45" s="23"/>
      <c r="D45" s="23"/>
      <c r="E45" s="23"/>
      <c r="F45" s="24"/>
      <c r="G45" s="9">
        <f>SUM(G41:G44)</f>
        <v>0</v>
      </c>
    </row>
    <row r="46" spans="1:7">
      <c r="A46" s="2" t="s">
        <v>97</v>
      </c>
      <c r="B46" s="3"/>
      <c r="C46" s="22" t="s">
        <v>98</v>
      </c>
      <c r="D46" s="23"/>
      <c r="E46" s="23"/>
      <c r="F46" s="23"/>
      <c r="G46" s="24"/>
    </row>
    <row r="47" spans="1:7" ht="21">
      <c r="A47" s="4" t="s">
        <v>199</v>
      </c>
      <c r="B47" s="5" t="s">
        <v>99</v>
      </c>
      <c r="C47" s="5" t="s">
        <v>100</v>
      </c>
      <c r="D47" s="5" t="s">
        <v>31</v>
      </c>
      <c r="E47" s="6">
        <v>490</v>
      </c>
      <c r="F47" s="7"/>
      <c r="G47" s="7">
        <f>ROUND(E47*F47,2)</f>
        <v>0</v>
      </c>
    </row>
    <row r="48" spans="1:7" ht="21">
      <c r="A48" s="4" t="s">
        <v>200</v>
      </c>
      <c r="B48" s="5" t="s">
        <v>99</v>
      </c>
      <c r="C48" s="5" t="s">
        <v>101</v>
      </c>
      <c r="D48" s="5" t="s">
        <v>31</v>
      </c>
      <c r="E48" s="6">
        <v>180</v>
      </c>
      <c r="F48" s="7"/>
      <c r="G48" s="7">
        <f>ROUND(E48*F48,2)</f>
        <v>0</v>
      </c>
    </row>
    <row r="49" spans="1:7">
      <c r="A49" s="22" t="s">
        <v>102</v>
      </c>
      <c r="B49" s="23"/>
      <c r="C49" s="23"/>
      <c r="D49" s="23"/>
      <c r="E49" s="23"/>
      <c r="F49" s="24"/>
      <c r="G49" s="9">
        <f>SUM(G47:G48)</f>
        <v>0</v>
      </c>
    </row>
    <row r="50" spans="1:7">
      <c r="A50" s="2" t="s">
        <v>103</v>
      </c>
      <c r="B50" s="3"/>
      <c r="C50" s="22" t="s">
        <v>104</v>
      </c>
      <c r="D50" s="23"/>
      <c r="E50" s="23"/>
      <c r="F50" s="23"/>
      <c r="G50" s="24"/>
    </row>
    <row r="51" spans="1:7" ht="21">
      <c r="A51" s="4" t="s">
        <v>201</v>
      </c>
      <c r="B51" s="5" t="s">
        <v>105</v>
      </c>
      <c r="C51" s="5" t="s">
        <v>106</v>
      </c>
      <c r="D51" s="5" t="s">
        <v>31</v>
      </c>
      <c r="E51" s="6">
        <v>268</v>
      </c>
      <c r="F51" s="7"/>
      <c r="G51" s="7">
        <f>ROUND(E51*F51,2)</f>
        <v>0</v>
      </c>
    </row>
    <row r="52" spans="1:7">
      <c r="A52" s="22" t="s">
        <v>107</v>
      </c>
      <c r="B52" s="23"/>
      <c r="C52" s="23"/>
      <c r="D52" s="23"/>
      <c r="E52" s="23"/>
      <c r="F52" s="24"/>
      <c r="G52" s="9">
        <f>SUM(G51)</f>
        <v>0</v>
      </c>
    </row>
    <row r="53" spans="1:7">
      <c r="A53" s="22" t="s">
        <v>108</v>
      </c>
      <c r="B53" s="23"/>
      <c r="C53" s="23"/>
      <c r="D53" s="23"/>
      <c r="E53" s="23"/>
      <c r="F53" s="24"/>
      <c r="G53" s="13">
        <f>G45+G49+G52</f>
        <v>0</v>
      </c>
    </row>
    <row r="54" spans="1:7">
      <c r="A54" s="11">
        <v>4</v>
      </c>
      <c r="B54" s="12"/>
      <c r="C54" s="25" t="s">
        <v>109</v>
      </c>
      <c r="D54" s="26"/>
      <c r="E54" s="26"/>
      <c r="F54" s="26"/>
      <c r="G54" s="27"/>
    </row>
    <row r="55" spans="1:7">
      <c r="A55" s="2" t="s">
        <v>110</v>
      </c>
      <c r="B55" s="3"/>
      <c r="C55" s="22" t="s">
        <v>111</v>
      </c>
      <c r="D55" s="23"/>
      <c r="E55" s="23"/>
      <c r="F55" s="23"/>
      <c r="G55" s="24"/>
    </row>
    <row r="56" spans="1:7" ht="21">
      <c r="A56" s="4" t="s">
        <v>202</v>
      </c>
      <c r="B56" s="5" t="s">
        <v>112</v>
      </c>
      <c r="C56" s="5" t="s">
        <v>113</v>
      </c>
      <c r="D56" s="5" t="s">
        <v>31</v>
      </c>
      <c r="E56" s="6">
        <v>20</v>
      </c>
      <c r="F56" s="7"/>
      <c r="G56" s="7">
        <f>ROUND(E56*F56,2)</f>
        <v>0</v>
      </c>
    </row>
    <row r="57" spans="1:7">
      <c r="A57" s="22" t="s">
        <v>114</v>
      </c>
      <c r="B57" s="23"/>
      <c r="C57" s="23"/>
      <c r="D57" s="23"/>
      <c r="E57" s="23"/>
      <c r="F57" s="24"/>
      <c r="G57" s="9">
        <f>SUM(G56)</f>
        <v>0</v>
      </c>
    </row>
    <row r="58" spans="1:7">
      <c r="A58" s="2" t="s">
        <v>115</v>
      </c>
      <c r="B58" s="3"/>
      <c r="C58" s="22" t="s">
        <v>116</v>
      </c>
      <c r="D58" s="23"/>
      <c r="E58" s="23"/>
      <c r="F58" s="23"/>
      <c r="G58" s="24"/>
    </row>
    <row r="59" spans="1:7" ht="21">
      <c r="A59" s="4" t="s">
        <v>120</v>
      </c>
      <c r="B59" s="5" t="s">
        <v>117</v>
      </c>
      <c r="C59" s="5" t="s">
        <v>118</v>
      </c>
      <c r="D59" s="5" t="s">
        <v>31</v>
      </c>
      <c r="E59" s="6">
        <v>427</v>
      </c>
      <c r="F59" s="7"/>
      <c r="G59" s="7">
        <f>ROUND(E59*F59,2)</f>
        <v>0</v>
      </c>
    </row>
    <row r="60" spans="1:7" ht="31.5">
      <c r="A60" s="4" t="s">
        <v>203</v>
      </c>
      <c r="B60" s="5" t="s">
        <v>117</v>
      </c>
      <c r="C60" s="5" t="s">
        <v>119</v>
      </c>
      <c r="D60" s="5" t="s">
        <v>31</v>
      </c>
      <c r="E60" s="6">
        <v>63</v>
      </c>
      <c r="F60" s="7"/>
      <c r="G60" s="7">
        <f>ROUND(E60*F60,2)</f>
        <v>0</v>
      </c>
    </row>
    <row r="61" spans="1:7" ht="21">
      <c r="A61" s="4" t="s">
        <v>204</v>
      </c>
      <c r="B61" s="5" t="s">
        <v>121</v>
      </c>
      <c r="C61" s="5" t="s">
        <v>122</v>
      </c>
      <c r="D61" s="5" t="s">
        <v>31</v>
      </c>
      <c r="E61" s="6">
        <v>160</v>
      </c>
      <c r="F61" s="7"/>
      <c r="G61" s="7">
        <f>ROUND(E61*F61,2)</f>
        <v>0</v>
      </c>
    </row>
    <row r="62" spans="1:7">
      <c r="A62" s="22" t="s">
        <v>123</v>
      </c>
      <c r="B62" s="23"/>
      <c r="C62" s="23"/>
      <c r="D62" s="23"/>
      <c r="E62" s="23"/>
      <c r="F62" s="24"/>
      <c r="G62" s="9">
        <f>SUM(G59:G61)</f>
        <v>0</v>
      </c>
    </row>
    <row r="63" spans="1:7">
      <c r="A63" s="22" t="s">
        <v>124</v>
      </c>
      <c r="B63" s="23"/>
      <c r="C63" s="23"/>
      <c r="D63" s="23"/>
      <c r="E63" s="23"/>
      <c r="F63" s="24"/>
      <c r="G63" s="13">
        <f>G57+G62</f>
        <v>0</v>
      </c>
    </row>
    <row r="64" spans="1:7">
      <c r="A64" s="11">
        <v>5</v>
      </c>
      <c r="B64" s="12"/>
      <c r="C64" s="25" t="s">
        <v>125</v>
      </c>
      <c r="D64" s="26"/>
      <c r="E64" s="26"/>
      <c r="F64" s="26"/>
      <c r="G64" s="27"/>
    </row>
    <row r="65" spans="1:7">
      <c r="A65" s="2" t="s">
        <v>126</v>
      </c>
      <c r="B65" s="3"/>
      <c r="C65" s="22" t="s">
        <v>127</v>
      </c>
      <c r="D65" s="23"/>
      <c r="E65" s="23"/>
      <c r="F65" s="23"/>
      <c r="G65" s="24"/>
    </row>
    <row r="66" spans="1:7">
      <c r="A66" s="4" t="s">
        <v>205</v>
      </c>
      <c r="B66" s="5" t="s">
        <v>128</v>
      </c>
      <c r="C66" s="5" t="s">
        <v>129</v>
      </c>
      <c r="D66" s="5" t="s">
        <v>31</v>
      </c>
      <c r="E66" s="6">
        <v>510</v>
      </c>
      <c r="F66" s="7"/>
      <c r="G66" s="7">
        <f>ROUND(E66*F66,2)</f>
        <v>0</v>
      </c>
    </row>
    <row r="67" spans="1:7" ht="21">
      <c r="A67" s="4" t="s">
        <v>206</v>
      </c>
      <c r="B67" s="5" t="s">
        <v>130</v>
      </c>
      <c r="C67" s="5" t="s">
        <v>131</v>
      </c>
      <c r="D67" s="5" t="s">
        <v>31</v>
      </c>
      <c r="E67" s="6">
        <v>510</v>
      </c>
      <c r="F67" s="7"/>
      <c r="G67" s="7">
        <f>ROUND(E67*F67,2)</f>
        <v>0</v>
      </c>
    </row>
    <row r="68" spans="1:7">
      <c r="A68" s="22" t="s">
        <v>132</v>
      </c>
      <c r="B68" s="23"/>
      <c r="C68" s="23"/>
      <c r="D68" s="23"/>
      <c r="E68" s="23"/>
      <c r="F68" s="24"/>
      <c r="G68" s="9">
        <f>SUM(G66:G67)</f>
        <v>0</v>
      </c>
    </row>
    <row r="69" spans="1:7">
      <c r="A69" s="2" t="s">
        <v>133</v>
      </c>
      <c r="B69" s="3"/>
      <c r="C69" s="22" t="s">
        <v>134</v>
      </c>
      <c r="D69" s="23"/>
      <c r="E69" s="23"/>
      <c r="F69" s="23"/>
      <c r="G69" s="24"/>
    </row>
    <row r="70" spans="1:7" ht="21">
      <c r="A70" s="4" t="s">
        <v>138</v>
      </c>
      <c r="B70" s="5" t="s">
        <v>99</v>
      </c>
      <c r="C70" s="5" t="s">
        <v>135</v>
      </c>
      <c r="D70" s="5" t="s">
        <v>31</v>
      </c>
      <c r="E70" s="6">
        <v>95</v>
      </c>
      <c r="F70" s="7"/>
      <c r="G70" s="7">
        <f>ROUND(E70*F70,2)</f>
        <v>0</v>
      </c>
    </row>
    <row r="71" spans="1:7">
      <c r="A71" s="4" t="s">
        <v>207</v>
      </c>
      <c r="B71" s="5" t="s">
        <v>136</v>
      </c>
      <c r="C71" s="5" t="s">
        <v>137</v>
      </c>
      <c r="D71" s="5" t="s">
        <v>31</v>
      </c>
      <c r="E71" s="6">
        <v>95</v>
      </c>
      <c r="F71" s="7"/>
      <c r="G71" s="7">
        <f>ROUND(E71*F71,2)</f>
        <v>0</v>
      </c>
    </row>
    <row r="72" spans="1:7" ht="21">
      <c r="A72" s="4" t="s">
        <v>208</v>
      </c>
      <c r="B72" s="5" t="s">
        <v>139</v>
      </c>
      <c r="C72" s="5" t="s">
        <v>140</v>
      </c>
      <c r="D72" s="5" t="s">
        <v>31</v>
      </c>
      <c r="E72" s="6">
        <v>95</v>
      </c>
      <c r="F72" s="7"/>
      <c r="G72" s="7">
        <f>ROUND(E72*F72,2)</f>
        <v>0</v>
      </c>
    </row>
    <row r="73" spans="1:7">
      <c r="A73" s="22" t="s">
        <v>141</v>
      </c>
      <c r="B73" s="23"/>
      <c r="C73" s="23"/>
      <c r="D73" s="23"/>
      <c r="E73" s="23"/>
      <c r="F73" s="24"/>
      <c r="G73" s="9">
        <f>SUM(G70:G72)</f>
        <v>0</v>
      </c>
    </row>
    <row r="74" spans="1:7">
      <c r="A74" s="22" t="s">
        <v>142</v>
      </c>
      <c r="B74" s="23"/>
      <c r="C74" s="23"/>
      <c r="D74" s="23"/>
      <c r="E74" s="23"/>
      <c r="F74" s="24"/>
      <c r="G74" s="13">
        <f>G68+G73</f>
        <v>0</v>
      </c>
    </row>
    <row r="75" spans="1:7">
      <c r="A75" s="11">
        <v>6</v>
      </c>
      <c r="B75" s="12"/>
      <c r="C75" s="25" t="s">
        <v>143</v>
      </c>
      <c r="D75" s="26"/>
      <c r="E75" s="26"/>
      <c r="F75" s="26"/>
      <c r="G75" s="27"/>
    </row>
    <row r="76" spans="1:7">
      <c r="A76" s="2" t="s">
        <v>144</v>
      </c>
      <c r="B76" s="3"/>
      <c r="C76" s="22" t="s">
        <v>194</v>
      </c>
      <c r="D76" s="23"/>
      <c r="E76" s="23"/>
      <c r="F76" s="23"/>
      <c r="G76" s="24"/>
    </row>
    <row r="77" spans="1:7">
      <c r="A77" s="4" t="s">
        <v>210</v>
      </c>
      <c r="B77" s="5" t="s">
        <v>209</v>
      </c>
      <c r="C77" s="5" t="s">
        <v>215</v>
      </c>
      <c r="D77" s="5" t="s">
        <v>175</v>
      </c>
      <c r="E77" s="6">
        <v>2</v>
      </c>
      <c r="F77" s="7"/>
      <c r="G77" s="7">
        <f>ROUND(E77*F77,2)</f>
        <v>0</v>
      </c>
    </row>
    <row r="78" spans="1:7" ht="21">
      <c r="A78" s="4" t="s">
        <v>211</v>
      </c>
      <c r="B78" s="5" t="s">
        <v>216</v>
      </c>
      <c r="C78" s="5" t="s">
        <v>217</v>
      </c>
      <c r="D78" s="5" t="s">
        <v>175</v>
      </c>
      <c r="E78" s="6">
        <v>2</v>
      </c>
      <c r="F78" s="7"/>
      <c r="G78" s="7">
        <f>ROUND(E78*F78,2)</f>
        <v>0</v>
      </c>
    </row>
    <row r="79" spans="1:7">
      <c r="A79" s="4" t="s">
        <v>212</v>
      </c>
      <c r="B79" s="5" t="s">
        <v>209</v>
      </c>
      <c r="C79" s="5" t="s">
        <v>218</v>
      </c>
      <c r="D79" s="5" t="s">
        <v>175</v>
      </c>
      <c r="E79" s="6">
        <v>2</v>
      </c>
      <c r="F79" s="7"/>
      <c r="G79" s="7">
        <f>ROUND(E79*F79,2)</f>
        <v>0</v>
      </c>
    </row>
    <row r="80" spans="1:7" ht="21">
      <c r="A80" s="4" t="s">
        <v>213</v>
      </c>
      <c r="B80" s="5" t="s">
        <v>216</v>
      </c>
      <c r="C80" s="5" t="s">
        <v>219</v>
      </c>
      <c r="D80" s="5" t="s">
        <v>175</v>
      </c>
      <c r="E80" s="6">
        <v>4</v>
      </c>
      <c r="F80" s="7"/>
      <c r="G80" s="7">
        <f>ROUND(E80*F80,2)</f>
        <v>0</v>
      </c>
    </row>
    <row r="81" spans="1:7">
      <c r="A81" s="22" t="s">
        <v>148</v>
      </c>
      <c r="B81" s="23"/>
      <c r="C81" s="23"/>
      <c r="D81" s="23"/>
      <c r="E81" s="23"/>
      <c r="F81" s="24"/>
      <c r="G81" s="9">
        <f>SUM(G77:G80)</f>
        <v>0</v>
      </c>
    </row>
    <row r="82" spans="1:7">
      <c r="A82" s="2" t="s">
        <v>193</v>
      </c>
      <c r="B82" s="3"/>
      <c r="C82" s="22" t="s">
        <v>145</v>
      </c>
      <c r="D82" s="23"/>
      <c r="E82" s="23"/>
      <c r="F82" s="23"/>
      <c r="G82" s="24"/>
    </row>
    <row r="83" spans="1:7" ht="21">
      <c r="A83" s="4" t="s">
        <v>214</v>
      </c>
      <c r="B83" s="5" t="s">
        <v>146</v>
      </c>
      <c r="C83" s="5" t="s">
        <v>147</v>
      </c>
      <c r="D83" s="5" t="s">
        <v>42</v>
      </c>
      <c r="E83" s="6">
        <v>20</v>
      </c>
      <c r="F83" s="7"/>
      <c r="G83" s="7">
        <f>ROUND(E83*F83,2)</f>
        <v>0</v>
      </c>
    </row>
    <row r="84" spans="1:7">
      <c r="A84" s="22" t="s">
        <v>148</v>
      </c>
      <c r="B84" s="23"/>
      <c r="C84" s="23"/>
      <c r="D84" s="23"/>
      <c r="E84" s="23"/>
      <c r="F84" s="24"/>
      <c r="G84" s="9">
        <f>SUM(G83)</f>
        <v>0</v>
      </c>
    </row>
    <row r="85" spans="1:7">
      <c r="A85" s="22" t="s">
        <v>149</v>
      </c>
      <c r="B85" s="23"/>
      <c r="C85" s="23"/>
      <c r="D85" s="23"/>
      <c r="E85" s="23"/>
      <c r="F85" s="24"/>
      <c r="G85" s="13">
        <f>G84+G81</f>
        <v>0</v>
      </c>
    </row>
    <row r="86" spans="1:7">
      <c r="A86" s="11">
        <v>7</v>
      </c>
      <c r="B86" s="12"/>
      <c r="C86" s="25" t="s">
        <v>150</v>
      </c>
      <c r="D86" s="26"/>
      <c r="E86" s="26"/>
      <c r="F86" s="26"/>
      <c r="G86" s="27"/>
    </row>
    <row r="87" spans="1:7">
      <c r="A87" s="2" t="s">
        <v>151</v>
      </c>
      <c r="B87" s="3"/>
      <c r="C87" s="22" t="s">
        <v>152</v>
      </c>
      <c r="D87" s="23"/>
      <c r="E87" s="23"/>
      <c r="F87" s="23"/>
      <c r="G87" s="24"/>
    </row>
    <row r="88" spans="1:7">
      <c r="A88" s="4" t="s">
        <v>220</v>
      </c>
      <c r="B88" s="5" t="s">
        <v>153</v>
      </c>
      <c r="C88" s="5" t="s">
        <v>154</v>
      </c>
      <c r="D88" s="5" t="s">
        <v>35</v>
      </c>
      <c r="E88" s="6">
        <v>8.85</v>
      </c>
      <c r="F88" s="7"/>
      <c r="G88" s="7">
        <f t="shared" ref="G88:G93" si="1">ROUND(E88*F88,2)</f>
        <v>0</v>
      </c>
    </row>
    <row r="89" spans="1:7" ht="21">
      <c r="A89" s="4" t="s">
        <v>221</v>
      </c>
      <c r="B89" s="5" t="s">
        <v>155</v>
      </c>
      <c r="C89" s="5" t="s">
        <v>156</v>
      </c>
      <c r="D89" s="5" t="s">
        <v>42</v>
      </c>
      <c r="E89" s="6">
        <v>118</v>
      </c>
      <c r="F89" s="7"/>
      <c r="G89" s="7">
        <f t="shared" si="1"/>
        <v>0</v>
      </c>
    </row>
    <row r="90" spans="1:7" ht="21">
      <c r="A90" s="4" t="s">
        <v>222</v>
      </c>
      <c r="B90" s="5" t="s">
        <v>153</v>
      </c>
      <c r="C90" s="5" t="s">
        <v>157</v>
      </c>
      <c r="D90" s="5" t="s">
        <v>35</v>
      </c>
      <c r="E90" s="6">
        <v>2.5499999999999998</v>
      </c>
      <c r="F90" s="7"/>
      <c r="G90" s="7">
        <f t="shared" si="1"/>
        <v>0</v>
      </c>
    </row>
    <row r="91" spans="1:7" ht="21">
      <c r="A91" s="4" t="s">
        <v>223</v>
      </c>
      <c r="B91" s="5" t="s">
        <v>158</v>
      </c>
      <c r="C91" s="5" t="s">
        <v>159</v>
      </c>
      <c r="D91" s="5" t="s">
        <v>42</v>
      </c>
      <c r="E91" s="6">
        <v>34</v>
      </c>
      <c r="F91" s="7"/>
      <c r="G91" s="7">
        <f t="shared" si="1"/>
        <v>0</v>
      </c>
    </row>
    <row r="92" spans="1:7" ht="21">
      <c r="A92" s="4" t="s">
        <v>224</v>
      </c>
      <c r="B92" s="5" t="s">
        <v>153</v>
      </c>
      <c r="C92" s="5" t="s">
        <v>160</v>
      </c>
      <c r="D92" s="5" t="s">
        <v>35</v>
      </c>
      <c r="E92" s="6">
        <v>4.2</v>
      </c>
      <c r="F92" s="7"/>
      <c r="G92" s="7">
        <f t="shared" si="1"/>
        <v>0</v>
      </c>
    </row>
    <row r="93" spans="1:7" ht="21">
      <c r="A93" s="4" t="s">
        <v>225</v>
      </c>
      <c r="B93" s="5" t="s">
        <v>161</v>
      </c>
      <c r="C93" s="5" t="s">
        <v>162</v>
      </c>
      <c r="D93" s="5" t="s">
        <v>42</v>
      </c>
      <c r="E93" s="6">
        <v>60</v>
      </c>
      <c r="F93" s="7"/>
      <c r="G93" s="7">
        <f t="shared" si="1"/>
        <v>0</v>
      </c>
    </row>
    <row r="94" spans="1:7">
      <c r="A94" s="22" t="s">
        <v>163</v>
      </c>
      <c r="B94" s="23"/>
      <c r="C94" s="23"/>
      <c r="D94" s="23"/>
      <c r="E94" s="23"/>
      <c r="F94" s="24"/>
      <c r="G94" s="9">
        <f>SUM(G88:G93)</f>
        <v>0</v>
      </c>
    </row>
    <row r="95" spans="1:7">
      <c r="A95" s="2" t="s">
        <v>164</v>
      </c>
      <c r="B95" s="3"/>
      <c r="C95" s="22" t="s">
        <v>165</v>
      </c>
      <c r="D95" s="23"/>
      <c r="E95" s="23"/>
      <c r="F95" s="23"/>
      <c r="G95" s="24"/>
    </row>
    <row r="96" spans="1:7" ht="21">
      <c r="A96" s="4" t="s">
        <v>226</v>
      </c>
      <c r="B96" s="5" t="s">
        <v>153</v>
      </c>
      <c r="C96" s="5" t="s">
        <v>166</v>
      </c>
      <c r="D96" s="5" t="s">
        <v>35</v>
      </c>
      <c r="E96" s="6">
        <v>3.68</v>
      </c>
      <c r="F96" s="7"/>
      <c r="G96" s="7">
        <f>ROUND(E96*F96,2)</f>
        <v>0</v>
      </c>
    </row>
    <row r="97" spans="1:7" ht="21">
      <c r="A97" s="4" t="s">
        <v>227</v>
      </c>
      <c r="B97" s="5" t="s">
        <v>167</v>
      </c>
      <c r="C97" s="5" t="s">
        <v>168</v>
      </c>
      <c r="D97" s="5" t="s">
        <v>42</v>
      </c>
      <c r="E97" s="6">
        <v>92</v>
      </c>
      <c r="F97" s="7"/>
      <c r="G97" s="7">
        <f>ROUND(E97*F97,2)</f>
        <v>0</v>
      </c>
    </row>
    <row r="98" spans="1:7" ht="21">
      <c r="A98" s="4" t="s">
        <v>228</v>
      </c>
      <c r="B98" s="5" t="s">
        <v>167</v>
      </c>
      <c r="C98" s="5" t="s">
        <v>169</v>
      </c>
      <c r="D98" s="5" t="s">
        <v>42</v>
      </c>
      <c r="E98" s="6">
        <v>510</v>
      </c>
      <c r="F98" s="7"/>
      <c r="G98" s="7">
        <f>ROUND(E98*F98,2)</f>
        <v>0</v>
      </c>
    </row>
    <row r="99" spans="1:7">
      <c r="A99" s="22" t="s">
        <v>170</v>
      </c>
      <c r="B99" s="23"/>
      <c r="C99" s="23"/>
      <c r="D99" s="23"/>
      <c r="E99" s="23"/>
      <c r="F99" s="24"/>
      <c r="G99" s="9">
        <f>SUM(G96:G98)</f>
        <v>0</v>
      </c>
    </row>
    <row r="100" spans="1:7">
      <c r="A100" s="2" t="s">
        <v>171</v>
      </c>
      <c r="B100" s="3"/>
      <c r="C100" s="22" t="s">
        <v>172</v>
      </c>
      <c r="D100" s="23"/>
      <c r="E100" s="23"/>
      <c r="F100" s="23"/>
      <c r="G100" s="24"/>
    </row>
    <row r="101" spans="1:7" ht="21">
      <c r="A101" s="4" t="s">
        <v>229</v>
      </c>
      <c r="B101" s="5" t="s">
        <v>173</v>
      </c>
      <c r="C101" s="5" t="s">
        <v>174</v>
      </c>
      <c r="D101" s="5" t="s">
        <v>175</v>
      </c>
      <c r="E101" s="6">
        <v>2</v>
      </c>
      <c r="F101" s="7"/>
      <c r="G101" s="7">
        <f>ROUND(E101*F101,2)</f>
        <v>0</v>
      </c>
    </row>
    <row r="102" spans="1:7" ht="21">
      <c r="A102" s="4" t="s">
        <v>230</v>
      </c>
      <c r="B102" s="5" t="s">
        <v>173</v>
      </c>
      <c r="C102" s="5" t="s">
        <v>176</v>
      </c>
      <c r="D102" s="5" t="s">
        <v>42</v>
      </c>
      <c r="E102" s="6">
        <v>9</v>
      </c>
      <c r="F102" s="7"/>
      <c r="G102" s="7">
        <f>ROUND(E102*F102,2)</f>
        <v>0</v>
      </c>
    </row>
    <row r="103" spans="1:7">
      <c r="A103" s="22" t="s">
        <v>177</v>
      </c>
      <c r="B103" s="23"/>
      <c r="C103" s="23"/>
      <c r="D103" s="23"/>
      <c r="E103" s="23"/>
      <c r="F103" s="24"/>
      <c r="G103" s="9">
        <f>SUM(G101:G102)</f>
        <v>0</v>
      </c>
    </row>
    <row r="104" spans="1:7">
      <c r="A104" s="22" t="s">
        <v>178</v>
      </c>
      <c r="B104" s="23"/>
      <c r="C104" s="23"/>
      <c r="D104" s="23"/>
      <c r="E104" s="23"/>
      <c r="F104" s="24"/>
      <c r="G104" s="13">
        <f>G94+G99+G103</f>
        <v>0</v>
      </c>
    </row>
    <row r="105" spans="1:7">
      <c r="A105" s="11">
        <v>8</v>
      </c>
      <c r="B105" s="12"/>
      <c r="C105" s="25" t="s">
        <v>179</v>
      </c>
      <c r="D105" s="26"/>
      <c r="E105" s="26"/>
      <c r="F105" s="26"/>
      <c r="G105" s="27"/>
    </row>
    <row r="106" spans="1:7">
      <c r="A106" s="4" t="s">
        <v>231</v>
      </c>
      <c r="B106" s="5" t="s">
        <v>180</v>
      </c>
      <c r="C106" s="5" t="s">
        <v>181</v>
      </c>
      <c r="D106" s="5" t="s">
        <v>182</v>
      </c>
      <c r="E106" s="6">
        <v>1</v>
      </c>
      <c r="F106" s="7"/>
      <c r="G106" s="7">
        <f>ROUND(E106*F106,2)</f>
        <v>0</v>
      </c>
    </row>
    <row r="107" spans="1:7">
      <c r="A107" s="22" t="s">
        <v>183</v>
      </c>
      <c r="B107" s="23"/>
      <c r="C107" s="23"/>
      <c r="D107" s="23"/>
      <c r="E107" s="23"/>
      <c r="F107" s="24"/>
      <c r="G107" s="13">
        <f>SUM(G106)</f>
        <v>0</v>
      </c>
    </row>
    <row r="108" spans="1:7">
      <c r="A108" s="17" t="s">
        <v>184</v>
      </c>
      <c r="B108" s="18"/>
      <c r="C108" s="18"/>
      <c r="D108" s="18"/>
      <c r="E108" s="18"/>
      <c r="F108" s="19"/>
      <c r="G108" s="14">
        <f>G53+G63+G74+G85+G104+G107+G38+G31</f>
        <v>0</v>
      </c>
    </row>
    <row r="109" spans="1:7">
      <c r="A109" s="17" t="s">
        <v>185</v>
      </c>
      <c r="B109" s="18"/>
      <c r="C109" s="18"/>
      <c r="D109" s="18"/>
      <c r="E109" s="18"/>
      <c r="F109" s="19"/>
      <c r="G109" s="14">
        <f>G108*0.23</f>
        <v>0</v>
      </c>
    </row>
    <row r="110" spans="1:7">
      <c r="A110" s="17" t="s">
        <v>186</v>
      </c>
      <c r="B110" s="18"/>
      <c r="C110" s="18"/>
      <c r="D110" s="18"/>
      <c r="E110" s="18"/>
      <c r="F110" s="19"/>
      <c r="G110" s="14">
        <f>G108+G109</f>
        <v>0</v>
      </c>
    </row>
    <row r="112" spans="1:7">
      <c r="A112" s="16" t="s">
        <v>233</v>
      </c>
      <c r="B112" s="15"/>
      <c r="C112" s="15"/>
    </row>
  </sheetData>
  <mergeCells count="54">
    <mergeCell ref="C33:G33"/>
    <mergeCell ref="C4:G4"/>
    <mergeCell ref="C5:G5"/>
    <mergeCell ref="A7:F7"/>
    <mergeCell ref="C8:G8"/>
    <mergeCell ref="A11:F11"/>
    <mergeCell ref="C12:G12"/>
    <mergeCell ref="A15:F15"/>
    <mergeCell ref="C16:G16"/>
    <mergeCell ref="A30:F30"/>
    <mergeCell ref="A31:F31"/>
    <mergeCell ref="C32:G32"/>
    <mergeCell ref="C55:G55"/>
    <mergeCell ref="A37:F37"/>
    <mergeCell ref="A38:F38"/>
    <mergeCell ref="C39:G39"/>
    <mergeCell ref="C40:G40"/>
    <mergeCell ref="A45:F45"/>
    <mergeCell ref="C46:G46"/>
    <mergeCell ref="A49:F49"/>
    <mergeCell ref="C50:G50"/>
    <mergeCell ref="A52:F52"/>
    <mergeCell ref="A53:F53"/>
    <mergeCell ref="C54:G54"/>
    <mergeCell ref="C82:G82"/>
    <mergeCell ref="A57:F57"/>
    <mergeCell ref="C58:G58"/>
    <mergeCell ref="A62:F62"/>
    <mergeCell ref="A63:F63"/>
    <mergeCell ref="C64:G64"/>
    <mergeCell ref="C65:G65"/>
    <mergeCell ref="A68:F68"/>
    <mergeCell ref="C69:G69"/>
    <mergeCell ref="A73:F73"/>
    <mergeCell ref="A74:F74"/>
    <mergeCell ref="C75:G75"/>
    <mergeCell ref="C76:G76"/>
    <mergeCell ref="A81:F81"/>
    <mergeCell ref="A108:F108"/>
    <mergeCell ref="A109:F109"/>
    <mergeCell ref="A110:F110"/>
    <mergeCell ref="A1:G1"/>
    <mergeCell ref="A99:F99"/>
    <mergeCell ref="C100:G100"/>
    <mergeCell ref="A103:F103"/>
    <mergeCell ref="A104:F104"/>
    <mergeCell ref="C105:G105"/>
    <mergeCell ref="A107:F107"/>
    <mergeCell ref="A84:F84"/>
    <mergeCell ref="A85:F85"/>
    <mergeCell ref="C86:G86"/>
    <mergeCell ref="C87:G87"/>
    <mergeCell ref="A94:F94"/>
    <mergeCell ref="C95:G95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ofertowy_02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Mężyk_01</dc:title>
  <dc:creator>EUROSTRADA1</dc:creator>
  <cp:lastModifiedBy>Paulina Priske</cp:lastModifiedBy>
  <dcterms:created xsi:type="dcterms:W3CDTF">2018-01-06T12:25:24Z</dcterms:created>
  <dcterms:modified xsi:type="dcterms:W3CDTF">2018-03-15T09:40:19Z</dcterms:modified>
</cp:coreProperties>
</file>