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t. do przetargów - 2017\Straduń\"/>
    </mc:Choice>
  </mc:AlternateContent>
  <bookViews>
    <workbookView xWindow="0" yWindow="0" windowWidth="25200" windowHeight="11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7" i="1" s="1"/>
  <c r="G60" i="1"/>
  <c r="G59" i="1" s="1"/>
  <c r="G56" i="1"/>
  <c r="G55" i="1"/>
  <c r="G54" i="1"/>
  <c r="G53" i="1"/>
  <c r="G52" i="1"/>
  <c r="G51" i="1"/>
  <c r="G50" i="1"/>
  <c r="G48" i="1"/>
  <c r="G47" i="1"/>
  <c r="G46" i="1"/>
  <c r="G45" i="1"/>
  <c r="G43" i="1"/>
  <c r="G42" i="1"/>
  <c r="G41" i="1"/>
  <c r="G40" i="1"/>
  <c r="G39" i="1"/>
  <c r="G38" i="1"/>
  <c r="G37" i="1"/>
  <c r="G35" i="1"/>
  <c r="G34" i="1"/>
  <c r="G33" i="1"/>
  <c r="G32" i="1"/>
  <c r="G30" i="1"/>
  <c r="G29" i="1"/>
  <c r="G27" i="1"/>
  <c r="G26" i="1"/>
  <c r="G25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8" i="1"/>
  <c r="G7" i="1" s="1"/>
  <c r="G15" i="1" l="1"/>
  <c r="G9" i="1"/>
  <c r="G31" i="1"/>
  <c r="G28" i="1"/>
  <c r="G49" i="1"/>
  <c r="G24" i="1"/>
  <c r="G44" i="1"/>
  <c r="G36" i="1"/>
  <c r="G61" i="1" l="1"/>
  <c r="G63" i="1" s="1"/>
  <c r="G62" i="1" l="1"/>
</calcChain>
</file>

<file path=xl/sharedStrings.xml><?xml version="1.0" encoding="utf-8"?>
<sst xmlns="http://schemas.openxmlformats.org/spreadsheetml/2006/main" count="151" uniqueCount="89">
  <si>
    <t>Cena</t>
  </si>
  <si>
    <t>Nr ST</t>
  </si>
  <si>
    <t>Podstawa, opis robót</t>
  </si>
  <si>
    <t>Jm</t>
  </si>
  <si>
    <t>1.  ROBOTY POMIAROWE</t>
  </si>
  <si>
    <t>D-01.01.01</t>
  </si>
  <si>
    <t>KNR 2-01 0119/03  Roboty pomiarowe przy liniowych robotach ziemnych - trasa dróg w terenie równinnym</t>
  </si>
  <si>
    <t>km</t>
  </si>
  <si>
    <t>2.  ROBOTY PRZYGOTOWAWCZE</t>
  </si>
  <si>
    <t>D-01.02.01</t>
  </si>
  <si>
    <t>ha</t>
  </si>
  <si>
    <t>szt</t>
  </si>
  <si>
    <t>mp</t>
  </si>
  <si>
    <t>3.  ROBOTY ZIEMNE</t>
  </si>
  <si>
    <t>D-01.02.02</t>
  </si>
  <si>
    <t>m2</t>
  </si>
  <si>
    <t>m3</t>
  </si>
  <si>
    <t>D-04.01.01</t>
  </si>
  <si>
    <t>D-03.01.01</t>
  </si>
  <si>
    <t>D-02.03.01</t>
  </si>
  <si>
    <t>D-06.04.01</t>
  </si>
  <si>
    <t>m</t>
  </si>
  <si>
    <t>4.  PODBUDOWY</t>
  </si>
  <si>
    <t>D-04.02.01</t>
  </si>
  <si>
    <t>D-04.06.01</t>
  </si>
  <si>
    <t>5.  NAWIERZCHNIA</t>
  </si>
  <si>
    <t>D-05.03.23</t>
  </si>
  <si>
    <t>6.  ELEMENTY DROGOWE</t>
  </si>
  <si>
    <t>D-08.03.01</t>
  </si>
  <si>
    <t>D-08.05.01</t>
  </si>
  <si>
    <t>8.  ODWODNIENIE</t>
  </si>
  <si>
    <t>D-03.02.01</t>
  </si>
  <si>
    <t>D-07.02.01</t>
  </si>
  <si>
    <t>KNNR 6 0702/05  Pionowe znaki ostrzegawcze A-24</t>
  </si>
  <si>
    <t>KNNR 6 0702/04  Pionowe znaki nakazu B-9,  C16/13 4 szt.; C16/13a 1 szt.</t>
  </si>
  <si>
    <t>KNNR 6 0702/05  Pionowe znaki informacyjne D-6b</t>
  </si>
  <si>
    <t>KNNR 6 0702/07  Pionowe znaki informacyjne D-42/43, E-17a/18a, U-9a,b</t>
  </si>
  <si>
    <t>D-07.01.01</t>
  </si>
  <si>
    <t>Razem</t>
  </si>
  <si>
    <t>Ogółem kosztorys</t>
  </si>
  <si>
    <r>
      <rPr>
        <sz val="10"/>
        <rFont val="Arial"/>
        <family val="2"/>
        <charset val="238"/>
      </rPr>
      <t>Ilość</t>
    </r>
  </si>
  <si>
    <r>
      <rPr>
        <sz val="10"/>
        <rFont val="Arial"/>
        <family val="2"/>
        <charset val="238"/>
      </rPr>
      <t>Wartość</t>
    </r>
  </si>
  <si>
    <r>
      <rPr>
        <sz val="10"/>
        <rFont val="Arial"/>
        <family val="2"/>
        <charset val="238"/>
      </rPr>
      <t>KNNR 1 0102/05  Mechaniczne karczowanie krzaków i podszycia średnich od 31-60% powierzchni</t>
    </r>
  </si>
  <si>
    <r>
      <rPr>
        <sz val="10"/>
        <rFont val="Arial"/>
        <family val="2"/>
        <charset val="238"/>
      </rPr>
      <t>KNNR 1 0101/04  Mechaniczne ścinanie drzew z karczowaniem pni o średnicy 36-45cm</t>
    </r>
  </si>
  <si>
    <r>
      <rPr>
        <sz val="10"/>
        <rFont val="Arial"/>
        <family val="2"/>
        <charset val="238"/>
      </rPr>
      <t>KNNR 1 0107/01 0107/04  Wywożenie dłużyc na odległość 2km</t>
    </r>
  </si>
  <si>
    <r>
      <rPr>
        <sz val="10"/>
        <rFont val="Arial"/>
        <family val="2"/>
        <charset val="238"/>
      </rPr>
      <t>KNNR 1 0107/02 0107/04  Wywożenie karpiny na odległość 2km</t>
    </r>
  </si>
  <si>
    <r>
      <rPr>
        <sz val="10"/>
        <rFont val="Arial"/>
        <family val="2"/>
        <charset val="238"/>
      </rPr>
      <t>KNNR 1 0107/03  Wywożenie gałęzi na odległość 2km</t>
    </r>
  </si>
  <si>
    <r>
      <rPr>
        <sz val="10"/>
        <rFont val="Arial"/>
        <family val="2"/>
        <charset val="238"/>
      </rPr>
      <t>KNNR 1 0113/01  Usunięcie za pomocą spycharek warstwy ziemi urodzajnej (humusu) grubości do 15cm</t>
    </r>
  </si>
  <si>
    <r>
      <rPr>
        <sz val="10"/>
        <rFont val="Arial"/>
        <family val="2"/>
        <charset val="238"/>
      </rPr>
      <t>KNNR 1 0201/07 0208/02  Roboty ziemne wykonywane koparkami przedsiębiernymi o pojemności łyżki 0,60m3 w gruncie kategorii I-II z transportem urobku samochodami samowyładowczymi do 5t na odległość 5km - wywóz humusu</t>
    </r>
  </si>
  <si>
    <r>
      <rPr>
        <sz val="10"/>
        <rFont val="Arial"/>
        <family val="2"/>
        <charset val="238"/>
      </rPr>
      <t>KNNR 1 0201/08 0208/02  Roboty ziemne wykonywane koparkami przedsiębiernymi o pojemności łyżki 0,60m3 w gruncie kategorii III-IV z transportem urobku samochodami samowyładowczymi do 5t na odległość 5 km - wykonanie koryta pod konstrukcje ścieżki</t>
    </r>
  </si>
  <si>
    <r>
      <rPr>
        <sz val="10"/>
        <rFont val="Arial"/>
        <family val="2"/>
        <charset val="238"/>
      </rPr>
      <t>KNNR 1 0201/10  Roboty ziemne wykonywane koparkami przedsiębiernymi o pojemności łyżki 1,20m3 w gruncie kategorii III-IV z transportem urobku samochodami samowyładowczymi 10-15t na odległość 10km - zakup i dowóz gruntu na nasypy</t>
    </r>
  </si>
  <si>
    <r>
      <rPr>
        <sz val="10"/>
        <rFont val="Arial"/>
        <family val="2"/>
        <charset val="238"/>
      </rPr>
      <t>KNNR 1 0311/02  Ręczne formowanie nasypów z gruntu kategorii III-IV dostarczonego samochodami samowyładowczymi</t>
    </r>
  </si>
  <si>
    <r>
      <rPr>
        <sz val="10"/>
        <rFont val="Arial"/>
        <family val="2"/>
        <charset val="238"/>
      </rPr>
      <t>KNNR 1 0408/02  Zagęszczanie ubijakami mechanicznymi nasypów w gruncie spoistym kategorii III</t>
    </r>
  </si>
  <si>
    <r>
      <rPr>
        <sz val="10"/>
        <rFont val="Arial"/>
        <family val="2"/>
        <charset val="238"/>
      </rPr>
      <t>KNR 2-31 1403/06  Oczyszczanie rowu z namułu o grubości 30cm z wyprofilowaniem skarp</t>
    </r>
  </si>
  <si>
    <r>
      <rPr>
        <sz val="10"/>
        <rFont val="Arial"/>
        <family val="2"/>
        <charset val="238"/>
      </rPr>
      <t>KNNR 1 0201/08 208/02  Roboty ziemne wykonywane koparkami przedsiębiernymi o pojemności łyżki 0,60m3 w gruncie kategorii III-IV z transportem urobku samochodami samowyładowczymi do 5t na odległość 5 km - wywóz gruntu z oczyszczonych rowów</t>
    </r>
  </si>
  <si>
    <r>
      <rPr>
        <sz val="10"/>
        <rFont val="Arial"/>
        <family val="2"/>
        <charset val="238"/>
      </rPr>
      <t>KNNR 6 0103/01  Profilowanie i zagęszczanie ręczne podłoża pod warstwy konstrukcyjne nawierzchni w gruncie kategorii
II-IV</t>
    </r>
  </si>
  <si>
    <r>
      <rPr>
        <sz val="10"/>
        <rFont val="Arial"/>
        <family val="2"/>
        <charset val="238"/>
      </rPr>
      <t>KNNR 6 0106/06  Warstwa odcinająca z piasku średniego, zagęszczana mechanicznie o grubości po zagęszczeniu 15cm</t>
    </r>
  </si>
  <si>
    <r>
      <rPr>
        <sz val="10"/>
        <rFont val="Arial"/>
        <family val="2"/>
        <charset val="238"/>
      </rPr>
      <t>KNNR 6 0109/03  Wykonanie podbudowy z chudego betonu, grubość warstwy po zagęszczeniu 20cm, na zjazdach (obmiar wg tab. zjazdów)</t>
    </r>
  </si>
  <si>
    <r>
      <rPr>
        <sz val="10"/>
        <rFont val="Arial"/>
        <family val="2"/>
        <charset val="238"/>
      </rPr>
      <t>KNR 2-31 0511/03  Nawierzchnie z kostki brukowej betonowej grubości 8cm czerwonej bezfazowej, układane na podyspce cementowo-piaskowej grub. 3 cm</t>
    </r>
  </si>
  <si>
    <r>
      <rPr>
        <sz val="10"/>
        <rFont val="Arial"/>
        <family val="2"/>
        <charset val="238"/>
      </rPr>
      <t>KNR 2-31 0511/03  Nawierzchnie z kostki brukowej betonowej grubości 8cm szarej bezfazowej, układane na podyspce cementowo-piaskowej grub. 3 cm</t>
    </r>
  </si>
  <si>
    <r>
      <rPr>
        <sz val="10"/>
        <rFont val="Arial"/>
        <family val="2"/>
        <charset val="238"/>
      </rPr>
      <t>KNR 2-31 0401/01  Rowki w gruncie kategorii I-II o wymiarach 20x20cm pod obrzeża</t>
    </r>
  </si>
  <si>
    <r>
      <rPr>
        <sz val="10"/>
        <rFont val="Arial"/>
        <family val="2"/>
        <charset val="238"/>
      </rPr>
      <t>KNR 2-31 0407/05  Obrzeża betonowe o wymiarach 30x8cm na ławie betonowej, Beton C12/15 (0,026 m3/m)</t>
    </r>
  </si>
  <si>
    <r>
      <rPr>
        <sz val="10"/>
        <rFont val="Arial"/>
        <family val="2"/>
        <charset val="238"/>
      </rPr>
      <t>KNR 2-31 0402/03  Ława betonowa zwykła pod ścieki drogowe, beton C12/15</t>
    </r>
  </si>
  <si>
    <r>
      <rPr>
        <sz val="10"/>
        <rFont val="Arial"/>
        <family val="2"/>
        <charset val="238"/>
      </rPr>
      <t>KNR 2-31 0606/04  Ścieki z elementów betonowych o grubości 20cm na podsypce cementowo-piaskowej grub. 5 cm</t>
    </r>
  </si>
  <si>
    <r>
      <rPr>
        <b/>
        <sz val="10"/>
        <rFont val="Arial"/>
        <family val="2"/>
        <charset val="238"/>
      </rPr>
      <t>7.  PRZEDŁUŻENIE ISTNIEJĄCYCH PRZEPUSTÓW (4 SZT.) wg KPED 03.92</t>
    </r>
  </si>
  <si>
    <r>
      <rPr>
        <sz val="10"/>
        <rFont val="Arial"/>
        <family val="2"/>
        <charset val="238"/>
      </rPr>
      <t>KNR 2-01 0216/02  Wykopy oraz przekopy w gruncie kategorii III wykonywane na odkład koparkami przedsiębiernymi o pojemności łyżki 0,60m3</t>
    </r>
  </si>
  <si>
    <r>
      <rPr>
        <sz val="10"/>
        <rFont val="Arial"/>
        <family val="2"/>
        <charset val="238"/>
      </rPr>
      <t>KNNR 6 0605/01  Ławy fundamentowe żwirowe pod części przelotowe przepustów</t>
    </r>
  </si>
  <si>
    <r>
      <rPr>
        <sz val="10"/>
        <rFont val="Arial"/>
        <family val="2"/>
        <charset val="238"/>
      </rPr>
      <t>KNNR 6 0605/02  Ławy fundamentowa z betonu C16/20 pod
ściankę czołową wylotu przepustu</t>
    </r>
  </si>
  <si>
    <r>
      <rPr>
        <sz val="10"/>
        <rFont val="Arial"/>
        <family val="2"/>
        <charset val="238"/>
      </rPr>
      <t>KNNR 6 0605/07  Przedłużenie przepustu rurą betonową o średnicy 50 cm, z wypełnieniem połączeń zaprawą cementową, izolacja rur lepikiem</t>
    </r>
  </si>
  <si>
    <r>
      <rPr>
        <sz val="10"/>
        <rFont val="Arial"/>
        <family val="2"/>
        <charset val="238"/>
      </rPr>
      <t>KNNR 6 0605/04  Ścianki czołowe przepustów z rur betonowych o średnicy 50cm, beton C16/20, izolacja ścianek przez posmarowanie  lepikiem</t>
    </r>
  </si>
  <si>
    <r>
      <rPr>
        <sz val="10"/>
        <rFont val="Arial"/>
        <family val="2"/>
        <charset val="238"/>
      </rPr>
      <t>KNNR 1 0201/10  Roboty ziemne wykonywane koparkami przedsiębiernymi o pojemności łyżki 1,20m3 w gruncie kategorii III-IV z transportem urobku samochodami samowyładowczymi 10-15t na odległość 10km - zakup i dowóz gruntu na zasypanie przepustów</t>
    </r>
  </si>
  <si>
    <r>
      <rPr>
        <sz val="10"/>
        <rFont val="Arial"/>
        <family val="2"/>
        <charset val="238"/>
      </rPr>
      <t>KNNR 1 0214/03  Zasypanie wykopów podłużnych - przepustów  z zagęszczeniem mechanicznym zagęszczarkami</t>
    </r>
  </si>
  <si>
    <r>
      <rPr>
        <sz val="10"/>
        <rFont val="Arial"/>
        <family val="2"/>
        <charset val="238"/>
      </rPr>
      <t>KNNR 1 0212/02  Wykopy jamiste wykonywane na odkład koparkami podsiębiernymi o pojemności łyżki 0,25m3 na głębokości do 3,0m w gruncie kategorii III</t>
    </r>
  </si>
  <si>
    <r>
      <rPr>
        <sz val="10"/>
        <rFont val="Arial"/>
        <family val="2"/>
        <charset val="238"/>
      </rPr>
      <t>KNNR 4 1424/02  Studzienki ściekowe uliczne betonowe o
średnicy 500mm z osadnikiem bez syfonu</t>
    </r>
  </si>
  <si>
    <r>
      <rPr>
        <sz val="10"/>
        <rFont val="Arial"/>
        <family val="2"/>
        <charset val="238"/>
      </rPr>
      <t>KNNR 4 1308/03  Kanały z rur PCW o średnicy 200mm łączone na wcisk</t>
    </r>
  </si>
  <si>
    <r>
      <rPr>
        <sz val="10"/>
        <rFont val="Arial"/>
        <family val="2"/>
        <charset val="238"/>
      </rPr>
      <t>KNNR 1 0214/03  Zasypanie wykopów podłużnych - przepustów  z zagęszczeniem mechanicznym zagęszczarkami (zakup gruntu, dowóz)</t>
    </r>
  </si>
  <si>
    <r>
      <rPr>
        <b/>
        <sz val="10"/>
        <rFont val="Arial"/>
        <family val="2"/>
        <charset val="238"/>
      </rPr>
      <t>9.  OZNAKOWANIE I ELEMENTY BEZPIECZEŃSTWA RUCHU</t>
    </r>
  </si>
  <si>
    <r>
      <rPr>
        <sz val="10"/>
        <rFont val="Arial"/>
        <family val="2"/>
        <charset val="238"/>
      </rPr>
      <t>KNNR 6 0702/01  Słupki z rur stalowych do pionowych znaków drogowych d=50 mm, długość 4,20 m</t>
    </r>
  </si>
  <si>
    <r>
      <rPr>
        <sz val="10"/>
        <rFont val="Arial"/>
        <family val="2"/>
        <charset val="238"/>
      </rPr>
      <t>KNNR 6 0705/06  Linie na skrzyżowaniach i przejściach dla pieszych malowane mechanicznie - Znak P-10, P-1e, P-4, P-6, P-13, P-11</t>
    </r>
  </si>
  <si>
    <r>
      <rPr>
        <sz val="10"/>
        <rFont val="Arial"/>
        <family val="2"/>
        <charset val="238"/>
      </rPr>
      <t>Kalkulacja indywidualna  Przestawienie słupów oświetlenia drogi w m. Straduń</t>
    </r>
  </si>
  <si>
    <t>L.p.</t>
  </si>
  <si>
    <t>KNNR 6 0701/03  Poręcze ochronne - ustawienie barier wygrodzeniowych z rur stalowych o średnicy 60 mm w biało-czerwone pasy, długość pojedynczego elementu 2,00 m, na fundamencie z betonu C12/15</t>
  </si>
  <si>
    <t>10.  ZIELEŃ DROGOWA</t>
  </si>
  <si>
    <t>11.  POZOSTAŁE ROBOTY</t>
  </si>
  <si>
    <t>Kalkulacja indywidualna - sadzenie drzew liściastych - wysokość 250-300 cm</t>
  </si>
  <si>
    <t>Przebudowa drogi powiatowej nr 1316P - budowa ciągu pieszo-rowerowego</t>
  </si>
  <si>
    <t xml:space="preserve">od km 0+000,00 do km 3+200,00   </t>
  </si>
  <si>
    <t>KOSZTORYS OFERTOWY</t>
  </si>
  <si>
    <t>Podatek VAT (....%)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</si>
</sst>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/>
    <xf numFmtId="43" fontId="3" fillId="0" borderId="1" xfId="1" applyNumberFormat="1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center" vertical="center" wrapText="1"/>
    </xf>
    <xf numFmtId="43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2" workbookViewId="0">
      <selection activeCell="C63" sqref="C63"/>
    </sheetView>
  </sheetViews>
  <sheetFormatPr defaultRowHeight="15" x14ac:dyDescent="0.25"/>
  <cols>
    <col min="1" max="1" width="4.140625" style="18" customWidth="1"/>
    <col min="2" max="2" width="10.28515625" style="19" customWidth="1"/>
    <col min="3" max="3" width="42.5703125" style="19" customWidth="1"/>
    <col min="4" max="4" width="5.140625" style="19" customWidth="1"/>
    <col min="5" max="5" width="9.42578125" style="19" bestFit="1" customWidth="1"/>
    <col min="6" max="6" width="11.85546875" style="23" customWidth="1"/>
    <col min="7" max="7" width="15" style="22" customWidth="1"/>
    <col min="8" max="9" width="9.140625" style="15"/>
  </cols>
  <sheetData>
    <row r="1" spans="1:7" ht="15" customHeight="1" x14ac:dyDescent="0.25">
      <c r="A1" s="27" t="s">
        <v>87</v>
      </c>
      <c r="B1" s="27"/>
      <c r="C1" s="27"/>
      <c r="D1" s="27"/>
      <c r="E1" s="27"/>
      <c r="F1" s="27"/>
      <c r="G1" s="27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x14ac:dyDescent="0.25">
      <c r="A3" s="29" t="s">
        <v>85</v>
      </c>
      <c r="B3" s="29"/>
      <c r="C3" s="29"/>
      <c r="D3" s="29"/>
      <c r="E3" s="29"/>
      <c r="F3" s="29"/>
      <c r="G3" s="29"/>
    </row>
    <row r="4" spans="1:7" x14ac:dyDescent="0.25">
      <c r="A4" s="28" t="s">
        <v>86</v>
      </c>
      <c r="B4" s="28"/>
      <c r="C4" s="28"/>
      <c r="D4" s="28"/>
      <c r="E4" s="28"/>
      <c r="F4" s="28"/>
      <c r="G4" s="28"/>
    </row>
    <row r="6" spans="1:7" x14ac:dyDescent="0.25">
      <c r="A6" s="1" t="s">
        <v>80</v>
      </c>
      <c r="B6" s="1" t="s">
        <v>1</v>
      </c>
      <c r="C6" s="1" t="s">
        <v>2</v>
      </c>
      <c r="D6" s="1" t="s">
        <v>3</v>
      </c>
      <c r="E6" s="2" t="s">
        <v>40</v>
      </c>
      <c r="F6" s="3" t="s">
        <v>0</v>
      </c>
      <c r="G6" s="20" t="s">
        <v>41</v>
      </c>
    </row>
    <row r="7" spans="1:7" x14ac:dyDescent="0.25">
      <c r="A7" s="14"/>
      <c r="B7" s="11"/>
      <c r="C7" s="16" t="s">
        <v>4</v>
      </c>
      <c r="D7" s="11"/>
      <c r="E7" s="11"/>
      <c r="F7" s="4"/>
      <c r="G7" s="21">
        <f>G8</f>
        <v>0</v>
      </c>
    </row>
    <row r="8" spans="1:7" ht="38.25" x14ac:dyDescent="0.25">
      <c r="A8" s="13">
        <v>1</v>
      </c>
      <c r="B8" s="5" t="s">
        <v>5</v>
      </c>
      <c r="C8" s="6" t="s">
        <v>6</v>
      </c>
      <c r="D8" s="1" t="s">
        <v>7</v>
      </c>
      <c r="E8" s="7">
        <v>3.2</v>
      </c>
      <c r="F8" s="4"/>
      <c r="G8" s="20">
        <f>E8*F8</f>
        <v>0</v>
      </c>
    </row>
    <row r="9" spans="1:7" x14ac:dyDescent="0.25">
      <c r="A9" s="14"/>
      <c r="B9" s="11"/>
      <c r="C9" s="16" t="s">
        <v>8</v>
      </c>
      <c r="D9" s="2"/>
      <c r="E9" s="2"/>
      <c r="F9" s="4"/>
      <c r="G9" s="21">
        <f>SUM(G10:G14)</f>
        <v>0</v>
      </c>
    </row>
    <row r="10" spans="1:7" ht="38.25" x14ac:dyDescent="0.25">
      <c r="A10" s="13">
        <v>2</v>
      </c>
      <c r="B10" s="5" t="s">
        <v>9</v>
      </c>
      <c r="C10" s="8" t="s">
        <v>42</v>
      </c>
      <c r="D10" s="1" t="s">
        <v>10</v>
      </c>
      <c r="E10" s="7">
        <v>0.36</v>
      </c>
      <c r="F10" s="4"/>
      <c r="G10" s="20">
        <f>E10*F10</f>
        <v>0</v>
      </c>
    </row>
    <row r="11" spans="1:7" ht="25.5" x14ac:dyDescent="0.25">
      <c r="A11" s="13">
        <v>3</v>
      </c>
      <c r="B11" s="5" t="s">
        <v>9</v>
      </c>
      <c r="C11" s="8" t="s">
        <v>43</v>
      </c>
      <c r="D11" s="1" t="s">
        <v>11</v>
      </c>
      <c r="E11" s="24">
        <v>10</v>
      </c>
      <c r="F11" s="3"/>
      <c r="G11" s="25">
        <f>E11*F11</f>
        <v>0</v>
      </c>
    </row>
    <row r="12" spans="1:7" ht="25.5" x14ac:dyDescent="0.25">
      <c r="A12" s="13">
        <v>4</v>
      </c>
      <c r="B12" s="5" t="s">
        <v>9</v>
      </c>
      <c r="C12" s="8" t="s">
        <v>44</v>
      </c>
      <c r="D12" s="1" t="s">
        <v>12</v>
      </c>
      <c r="E12" s="7">
        <v>3</v>
      </c>
      <c r="F12" s="4"/>
      <c r="G12" s="20">
        <f>E12*F12</f>
        <v>0</v>
      </c>
    </row>
    <row r="13" spans="1:7" ht="25.5" x14ac:dyDescent="0.25">
      <c r="A13" s="13">
        <v>5</v>
      </c>
      <c r="B13" s="5" t="s">
        <v>9</v>
      </c>
      <c r="C13" s="8" t="s">
        <v>45</v>
      </c>
      <c r="D13" s="1" t="s">
        <v>12</v>
      </c>
      <c r="E13" s="7">
        <v>2.8</v>
      </c>
      <c r="F13" s="4"/>
      <c r="G13" s="20">
        <f>E13*F13</f>
        <v>0</v>
      </c>
    </row>
    <row r="14" spans="1:7" ht="25.5" x14ac:dyDescent="0.25">
      <c r="A14" s="13">
        <v>6</v>
      </c>
      <c r="B14" s="5" t="s">
        <v>9</v>
      </c>
      <c r="C14" s="8" t="s">
        <v>46</v>
      </c>
      <c r="D14" s="1" t="s">
        <v>12</v>
      </c>
      <c r="E14" s="7">
        <v>110.66</v>
      </c>
      <c r="F14" s="4"/>
      <c r="G14" s="20">
        <f>E14*F14</f>
        <v>0</v>
      </c>
    </row>
    <row r="15" spans="1:7" x14ac:dyDescent="0.25">
      <c r="A15" s="14"/>
      <c r="B15" s="11"/>
      <c r="C15" s="16" t="s">
        <v>13</v>
      </c>
      <c r="D15" s="2"/>
      <c r="E15" s="2"/>
      <c r="F15" s="4"/>
      <c r="G15" s="21">
        <f>SUM(G16:G23)</f>
        <v>0</v>
      </c>
    </row>
    <row r="16" spans="1:7" ht="38.25" x14ac:dyDescent="0.25">
      <c r="A16" s="13">
        <v>7</v>
      </c>
      <c r="B16" s="5" t="s">
        <v>14</v>
      </c>
      <c r="C16" s="8" t="s">
        <v>47</v>
      </c>
      <c r="D16" s="1" t="s">
        <v>15</v>
      </c>
      <c r="E16" s="9">
        <v>6921.99</v>
      </c>
      <c r="F16" s="4"/>
      <c r="G16" s="20">
        <f t="shared" ref="G16:G23" si="0">E16*F16</f>
        <v>0</v>
      </c>
    </row>
    <row r="17" spans="1:7" ht="76.5" x14ac:dyDescent="0.25">
      <c r="A17" s="13">
        <v>8</v>
      </c>
      <c r="B17" s="5" t="s">
        <v>14</v>
      </c>
      <c r="C17" s="8" t="s">
        <v>48</v>
      </c>
      <c r="D17" s="1" t="s">
        <v>16</v>
      </c>
      <c r="E17" s="9">
        <v>1038.3</v>
      </c>
      <c r="F17" s="4"/>
      <c r="G17" s="20">
        <f t="shared" si="0"/>
        <v>0</v>
      </c>
    </row>
    <row r="18" spans="1:7" ht="76.5" x14ac:dyDescent="0.25">
      <c r="A18" s="13">
        <v>9</v>
      </c>
      <c r="B18" s="5" t="s">
        <v>17</v>
      </c>
      <c r="C18" s="8" t="s">
        <v>49</v>
      </c>
      <c r="D18" s="1" t="s">
        <v>16</v>
      </c>
      <c r="E18" s="9">
        <v>1235</v>
      </c>
      <c r="F18" s="4"/>
      <c r="G18" s="20">
        <f t="shared" si="0"/>
        <v>0</v>
      </c>
    </row>
    <row r="19" spans="1:7" ht="76.5" x14ac:dyDescent="0.25">
      <c r="A19" s="13">
        <v>10</v>
      </c>
      <c r="B19" s="5" t="s">
        <v>18</v>
      </c>
      <c r="C19" s="8" t="s">
        <v>50</v>
      </c>
      <c r="D19" s="1" t="s">
        <v>16</v>
      </c>
      <c r="E19" s="7">
        <v>844</v>
      </c>
      <c r="F19" s="4"/>
      <c r="G19" s="20">
        <f t="shared" si="0"/>
        <v>0</v>
      </c>
    </row>
    <row r="20" spans="1:7" ht="38.25" x14ac:dyDescent="0.25">
      <c r="A20" s="13">
        <v>11</v>
      </c>
      <c r="B20" s="5" t="s">
        <v>19</v>
      </c>
      <c r="C20" s="8" t="s">
        <v>51</v>
      </c>
      <c r="D20" s="1" t="s">
        <v>16</v>
      </c>
      <c r="E20" s="7">
        <v>844</v>
      </c>
      <c r="F20" s="4"/>
      <c r="G20" s="20">
        <f t="shared" si="0"/>
        <v>0</v>
      </c>
    </row>
    <row r="21" spans="1:7" ht="38.25" x14ac:dyDescent="0.25">
      <c r="A21" s="13">
        <v>12</v>
      </c>
      <c r="B21" s="5" t="s">
        <v>19</v>
      </c>
      <c r="C21" s="8" t="s">
        <v>52</v>
      </c>
      <c r="D21" s="1" t="s">
        <v>16</v>
      </c>
      <c r="E21" s="7">
        <v>844</v>
      </c>
      <c r="F21" s="4"/>
      <c r="G21" s="20">
        <f t="shared" si="0"/>
        <v>0</v>
      </c>
    </row>
    <row r="22" spans="1:7" ht="38.25" x14ac:dyDescent="0.25">
      <c r="A22" s="13">
        <v>13</v>
      </c>
      <c r="B22" s="5" t="s">
        <v>20</v>
      </c>
      <c r="C22" s="8" t="s">
        <v>53</v>
      </c>
      <c r="D22" s="1" t="s">
        <v>21</v>
      </c>
      <c r="E22" s="7">
        <v>160</v>
      </c>
      <c r="F22" s="4"/>
      <c r="G22" s="20">
        <f t="shared" si="0"/>
        <v>0</v>
      </c>
    </row>
    <row r="23" spans="1:7" ht="76.5" x14ac:dyDescent="0.25">
      <c r="A23" s="13">
        <v>14</v>
      </c>
      <c r="B23" s="5" t="s">
        <v>20</v>
      </c>
      <c r="C23" s="8" t="s">
        <v>54</v>
      </c>
      <c r="D23" s="1" t="s">
        <v>16</v>
      </c>
      <c r="E23" s="7">
        <v>105.6</v>
      </c>
      <c r="F23" s="4"/>
      <c r="G23" s="20">
        <f t="shared" si="0"/>
        <v>0</v>
      </c>
    </row>
    <row r="24" spans="1:7" x14ac:dyDescent="0.25">
      <c r="A24" s="14"/>
      <c r="B24" s="11"/>
      <c r="C24" s="16" t="s">
        <v>22</v>
      </c>
      <c r="D24" s="2"/>
      <c r="E24" s="2"/>
      <c r="F24" s="4"/>
      <c r="G24" s="21">
        <f>SUM(G25:G27)</f>
        <v>0</v>
      </c>
    </row>
    <row r="25" spans="1:7" ht="51" x14ac:dyDescent="0.25">
      <c r="A25" s="13">
        <v>15</v>
      </c>
      <c r="B25" s="5" t="s">
        <v>17</v>
      </c>
      <c r="C25" s="8" t="s">
        <v>55</v>
      </c>
      <c r="D25" s="1" t="s">
        <v>15</v>
      </c>
      <c r="E25" s="9">
        <v>6409.98</v>
      </c>
      <c r="F25" s="4"/>
      <c r="G25" s="20">
        <f>E25*F25</f>
        <v>0</v>
      </c>
    </row>
    <row r="26" spans="1:7" ht="38.25" x14ac:dyDescent="0.25">
      <c r="A26" s="13">
        <v>16</v>
      </c>
      <c r="B26" s="5" t="s">
        <v>23</v>
      </c>
      <c r="C26" s="8" t="s">
        <v>56</v>
      </c>
      <c r="D26" s="1" t="s">
        <v>15</v>
      </c>
      <c r="E26" s="9">
        <v>6212.58</v>
      </c>
      <c r="F26" s="4"/>
      <c r="G26" s="20">
        <f>E26*F26</f>
        <v>0</v>
      </c>
    </row>
    <row r="27" spans="1:7" ht="51" x14ac:dyDescent="0.25">
      <c r="A27" s="13">
        <v>17</v>
      </c>
      <c r="B27" s="5" t="s">
        <v>24</v>
      </c>
      <c r="C27" s="8" t="s">
        <v>57</v>
      </c>
      <c r="D27" s="1" t="s">
        <v>15</v>
      </c>
      <c r="E27" s="7">
        <v>197.4</v>
      </c>
      <c r="F27" s="4"/>
      <c r="G27" s="20">
        <f>E27*F27</f>
        <v>0</v>
      </c>
    </row>
    <row r="28" spans="1:7" x14ac:dyDescent="0.25">
      <c r="A28" s="14"/>
      <c r="B28" s="11"/>
      <c r="C28" s="16" t="s">
        <v>25</v>
      </c>
      <c r="D28" s="2"/>
      <c r="E28" s="2"/>
      <c r="F28" s="4"/>
      <c r="G28" s="21">
        <f>G29+G30</f>
        <v>0</v>
      </c>
    </row>
    <row r="29" spans="1:7" ht="51" x14ac:dyDescent="0.25">
      <c r="A29" s="13">
        <v>18</v>
      </c>
      <c r="B29" s="5" t="s">
        <v>26</v>
      </c>
      <c r="C29" s="8" t="s">
        <v>58</v>
      </c>
      <c r="D29" s="1" t="s">
        <v>15</v>
      </c>
      <c r="E29" s="7">
        <v>197.4</v>
      </c>
      <c r="F29" s="4"/>
      <c r="G29" s="20">
        <f>E29*F29</f>
        <v>0</v>
      </c>
    </row>
    <row r="30" spans="1:7" ht="51" x14ac:dyDescent="0.25">
      <c r="A30" s="13">
        <v>19</v>
      </c>
      <c r="B30" s="5" t="s">
        <v>26</v>
      </c>
      <c r="C30" s="8" t="s">
        <v>59</v>
      </c>
      <c r="D30" s="1" t="s">
        <v>15</v>
      </c>
      <c r="E30" s="9">
        <v>6212.58</v>
      </c>
      <c r="F30" s="4"/>
      <c r="G30" s="20">
        <f>E30*F30</f>
        <v>0</v>
      </c>
    </row>
    <row r="31" spans="1:7" x14ac:dyDescent="0.25">
      <c r="A31" s="14"/>
      <c r="B31" s="11"/>
      <c r="C31" s="16" t="s">
        <v>27</v>
      </c>
      <c r="D31" s="2"/>
      <c r="E31" s="2"/>
      <c r="F31" s="4"/>
      <c r="G31" s="21">
        <f>SUM(G32:G35)</f>
        <v>0</v>
      </c>
    </row>
    <row r="32" spans="1:7" ht="25.5" x14ac:dyDescent="0.25">
      <c r="A32" s="13">
        <v>20</v>
      </c>
      <c r="B32" s="5" t="s">
        <v>28</v>
      </c>
      <c r="C32" s="8" t="s">
        <v>60</v>
      </c>
      <c r="D32" s="1" t="s">
        <v>21</v>
      </c>
      <c r="E32" s="9">
        <v>6482.16</v>
      </c>
      <c r="F32" s="4"/>
      <c r="G32" s="20">
        <f>E32*F32</f>
        <v>0</v>
      </c>
    </row>
    <row r="33" spans="1:7" ht="38.25" x14ac:dyDescent="0.25">
      <c r="A33" s="13">
        <v>21</v>
      </c>
      <c r="B33" s="5" t="s">
        <v>28</v>
      </c>
      <c r="C33" s="8" t="s">
        <v>61</v>
      </c>
      <c r="D33" s="1" t="s">
        <v>21</v>
      </c>
      <c r="E33" s="9">
        <v>6482.16</v>
      </c>
      <c r="F33" s="4"/>
      <c r="G33" s="20">
        <f>E33*F33</f>
        <v>0</v>
      </c>
    </row>
    <row r="34" spans="1:7" ht="25.5" x14ac:dyDescent="0.25">
      <c r="A34" s="13">
        <v>22</v>
      </c>
      <c r="B34" s="5" t="s">
        <v>29</v>
      </c>
      <c r="C34" s="8" t="s">
        <v>62</v>
      </c>
      <c r="D34" s="1" t="s">
        <v>16</v>
      </c>
      <c r="E34" s="7">
        <v>14.1</v>
      </c>
      <c r="F34" s="4"/>
      <c r="G34" s="20">
        <f>E34*F34</f>
        <v>0</v>
      </c>
    </row>
    <row r="35" spans="1:7" ht="38.25" x14ac:dyDescent="0.25">
      <c r="A35" s="13">
        <v>23</v>
      </c>
      <c r="B35" s="5" t="s">
        <v>29</v>
      </c>
      <c r="C35" s="8" t="s">
        <v>63</v>
      </c>
      <c r="D35" s="1" t="s">
        <v>21</v>
      </c>
      <c r="E35" s="7">
        <v>188</v>
      </c>
      <c r="F35" s="4"/>
      <c r="G35" s="20">
        <f>E35*F35</f>
        <v>0</v>
      </c>
    </row>
    <row r="36" spans="1:7" ht="25.5" x14ac:dyDescent="0.25">
      <c r="A36" s="14"/>
      <c r="B36" s="11"/>
      <c r="C36" s="8" t="s">
        <v>64</v>
      </c>
      <c r="D36" s="2"/>
      <c r="E36" s="2"/>
      <c r="F36" s="4"/>
      <c r="G36" s="21">
        <f>SUM(G37:G43)</f>
        <v>0</v>
      </c>
    </row>
    <row r="37" spans="1:7" ht="51" x14ac:dyDescent="0.25">
      <c r="A37" s="13">
        <v>24</v>
      </c>
      <c r="B37" s="5" t="s">
        <v>18</v>
      </c>
      <c r="C37" s="8" t="s">
        <v>65</v>
      </c>
      <c r="D37" s="1" t="s">
        <v>16</v>
      </c>
      <c r="E37" s="7">
        <v>2.08</v>
      </c>
      <c r="F37" s="4"/>
      <c r="G37" s="20">
        <f t="shared" ref="G37:G43" si="1">E37*F37</f>
        <v>0</v>
      </c>
    </row>
    <row r="38" spans="1:7" ht="25.5" x14ac:dyDescent="0.25">
      <c r="A38" s="13">
        <v>25</v>
      </c>
      <c r="B38" s="5" t="s">
        <v>18</v>
      </c>
      <c r="C38" s="8" t="s">
        <v>66</v>
      </c>
      <c r="D38" s="1" t="s">
        <v>16</v>
      </c>
      <c r="E38" s="7">
        <v>1.5</v>
      </c>
      <c r="F38" s="4"/>
      <c r="G38" s="20">
        <f t="shared" si="1"/>
        <v>0</v>
      </c>
    </row>
    <row r="39" spans="1:7" ht="38.25" x14ac:dyDescent="0.25">
      <c r="A39" s="13">
        <v>26</v>
      </c>
      <c r="B39" s="5" t="s">
        <v>18</v>
      </c>
      <c r="C39" s="8" t="s">
        <v>67</v>
      </c>
      <c r="D39" s="1" t="s">
        <v>16</v>
      </c>
      <c r="E39" s="7">
        <v>0.84</v>
      </c>
      <c r="F39" s="4"/>
      <c r="G39" s="20">
        <f t="shared" si="1"/>
        <v>0</v>
      </c>
    </row>
    <row r="40" spans="1:7" ht="51" x14ac:dyDescent="0.25">
      <c r="A40" s="13">
        <v>27</v>
      </c>
      <c r="B40" s="5" t="s">
        <v>18</v>
      </c>
      <c r="C40" s="8" t="s">
        <v>68</v>
      </c>
      <c r="D40" s="1" t="s">
        <v>21</v>
      </c>
      <c r="E40" s="7">
        <v>12</v>
      </c>
      <c r="F40" s="4"/>
      <c r="G40" s="20">
        <f t="shared" si="1"/>
        <v>0</v>
      </c>
    </row>
    <row r="41" spans="1:7" ht="38.25" x14ac:dyDescent="0.25">
      <c r="A41" s="13">
        <v>28</v>
      </c>
      <c r="B41" s="5" t="s">
        <v>18</v>
      </c>
      <c r="C41" s="8" t="s">
        <v>69</v>
      </c>
      <c r="D41" s="1" t="s">
        <v>11</v>
      </c>
      <c r="E41" s="7">
        <v>4</v>
      </c>
      <c r="F41" s="4"/>
      <c r="G41" s="20">
        <f t="shared" si="1"/>
        <v>0</v>
      </c>
    </row>
    <row r="42" spans="1:7" ht="76.5" x14ac:dyDescent="0.25">
      <c r="A42" s="13">
        <v>29</v>
      </c>
      <c r="B42" s="5" t="s">
        <v>18</v>
      </c>
      <c r="C42" s="8" t="s">
        <v>70</v>
      </c>
      <c r="D42" s="1" t="s">
        <v>16</v>
      </c>
      <c r="E42" s="7">
        <v>5.4</v>
      </c>
      <c r="F42" s="4"/>
      <c r="G42" s="20">
        <f t="shared" si="1"/>
        <v>0</v>
      </c>
    </row>
    <row r="43" spans="1:7" ht="38.25" x14ac:dyDescent="0.25">
      <c r="A43" s="13">
        <v>30</v>
      </c>
      <c r="B43" s="5" t="s">
        <v>18</v>
      </c>
      <c r="C43" s="8" t="s">
        <v>71</v>
      </c>
      <c r="D43" s="1" t="s">
        <v>16</v>
      </c>
      <c r="E43" s="7">
        <v>5.4</v>
      </c>
      <c r="F43" s="4"/>
      <c r="G43" s="20">
        <f t="shared" si="1"/>
        <v>0</v>
      </c>
    </row>
    <row r="44" spans="1:7" x14ac:dyDescent="0.25">
      <c r="A44" s="14"/>
      <c r="B44" s="11"/>
      <c r="C44" s="16" t="s">
        <v>30</v>
      </c>
      <c r="D44" s="2"/>
      <c r="E44" s="2"/>
      <c r="F44" s="4"/>
      <c r="G44" s="21">
        <f>SUM(G45:G48)</f>
        <v>0</v>
      </c>
    </row>
    <row r="45" spans="1:7" ht="51" x14ac:dyDescent="0.25">
      <c r="A45" s="13">
        <v>31</v>
      </c>
      <c r="B45" s="5" t="s">
        <v>31</v>
      </c>
      <c r="C45" s="8" t="s">
        <v>72</v>
      </c>
      <c r="D45" s="1" t="s">
        <v>16</v>
      </c>
      <c r="E45" s="7">
        <v>10.75</v>
      </c>
      <c r="F45" s="4"/>
      <c r="G45" s="20">
        <f>E45*F45</f>
        <v>0</v>
      </c>
    </row>
    <row r="46" spans="1:7" ht="38.25" x14ac:dyDescent="0.25">
      <c r="A46" s="13">
        <v>32</v>
      </c>
      <c r="B46" s="5" t="s">
        <v>31</v>
      </c>
      <c r="C46" s="8" t="s">
        <v>73</v>
      </c>
      <c r="D46" s="1" t="s">
        <v>11</v>
      </c>
      <c r="E46" s="10">
        <v>2</v>
      </c>
      <c r="F46" s="4"/>
      <c r="G46" s="20">
        <f>E46*F46</f>
        <v>0</v>
      </c>
    </row>
    <row r="47" spans="1:7" ht="25.5" x14ac:dyDescent="0.25">
      <c r="A47" s="13">
        <v>33</v>
      </c>
      <c r="B47" s="5" t="s">
        <v>31</v>
      </c>
      <c r="C47" s="8" t="s">
        <v>74</v>
      </c>
      <c r="D47" s="1" t="s">
        <v>21</v>
      </c>
      <c r="E47" s="7">
        <v>5</v>
      </c>
      <c r="F47" s="4"/>
      <c r="G47" s="20">
        <f>E47*F47</f>
        <v>0</v>
      </c>
    </row>
    <row r="48" spans="1:7" ht="51" x14ac:dyDescent="0.25">
      <c r="A48" s="13">
        <v>34</v>
      </c>
      <c r="B48" s="5" t="s">
        <v>18</v>
      </c>
      <c r="C48" s="8" t="s">
        <v>75</v>
      </c>
      <c r="D48" s="1" t="s">
        <v>16</v>
      </c>
      <c r="E48" s="7">
        <v>10.02</v>
      </c>
      <c r="F48" s="4"/>
      <c r="G48" s="20">
        <f>E48*F48</f>
        <v>0</v>
      </c>
    </row>
    <row r="49" spans="1:7" ht="25.5" x14ac:dyDescent="0.25">
      <c r="A49" s="14"/>
      <c r="B49" s="11"/>
      <c r="C49" s="8" t="s">
        <v>76</v>
      </c>
      <c r="D49" s="2"/>
      <c r="E49" s="2"/>
      <c r="F49" s="4"/>
      <c r="G49" s="21">
        <f>SUM(G50:G56)</f>
        <v>0</v>
      </c>
    </row>
    <row r="50" spans="1:7" ht="38.25" x14ac:dyDescent="0.25">
      <c r="A50" s="13">
        <v>35</v>
      </c>
      <c r="B50" s="5" t="s">
        <v>32</v>
      </c>
      <c r="C50" s="8" t="s">
        <v>77</v>
      </c>
      <c r="D50" s="1" t="s">
        <v>11</v>
      </c>
      <c r="E50" s="7">
        <v>31</v>
      </c>
      <c r="F50" s="4"/>
      <c r="G50" s="20">
        <f t="shared" ref="G50:G56" si="2">E50*F50</f>
        <v>0</v>
      </c>
    </row>
    <row r="51" spans="1:7" ht="25.5" x14ac:dyDescent="0.25">
      <c r="A51" s="13">
        <v>36</v>
      </c>
      <c r="B51" s="5" t="s">
        <v>32</v>
      </c>
      <c r="C51" s="6" t="s">
        <v>33</v>
      </c>
      <c r="D51" s="1" t="s">
        <v>11</v>
      </c>
      <c r="E51" s="7">
        <v>13</v>
      </c>
      <c r="F51" s="4"/>
      <c r="G51" s="20">
        <f t="shared" si="2"/>
        <v>0</v>
      </c>
    </row>
    <row r="52" spans="1:7" ht="25.5" x14ac:dyDescent="0.25">
      <c r="A52" s="13">
        <v>37</v>
      </c>
      <c r="B52" s="5" t="s">
        <v>32</v>
      </c>
      <c r="C52" s="6" t="s">
        <v>34</v>
      </c>
      <c r="D52" s="1" t="s">
        <v>11</v>
      </c>
      <c r="E52" s="7">
        <v>6</v>
      </c>
      <c r="F52" s="4"/>
      <c r="G52" s="20">
        <f t="shared" si="2"/>
        <v>0</v>
      </c>
    </row>
    <row r="53" spans="1:7" ht="25.5" x14ac:dyDescent="0.25">
      <c r="A53" s="13">
        <v>38</v>
      </c>
      <c r="B53" s="5" t="s">
        <v>32</v>
      </c>
      <c r="C53" s="6" t="s">
        <v>35</v>
      </c>
      <c r="D53" s="1" t="s">
        <v>11</v>
      </c>
      <c r="E53" s="7">
        <v>2</v>
      </c>
      <c r="F53" s="4"/>
      <c r="G53" s="20">
        <f t="shared" si="2"/>
        <v>0</v>
      </c>
    </row>
    <row r="54" spans="1:7" ht="25.5" x14ac:dyDescent="0.25">
      <c r="A54" s="13">
        <v>39</v>
      </c>
      <c r="B54" s="5" t="s">
        <v>32</v>
      </c>
      <c r="C54" s="6" t="s">
        <v>36</v>
      </c>
      <c r="D54" s="1" t="s">
        <v>11</v>
      </c>
      <c r="E54" s="7">
        <v>6</v>
      </c>
      <c r="F54" s="4"/>
      <c r="G54" s="20">
        <f t="shared" si="2"/>
        <v>0</v>
      </c>
    </row>
    <row r="55" spans="1:7" ht="63.75" x14ac:dyDescent="0.25">
      <c r="A55" s="13">
        <v>40</v>
      </c>
      <c r="B55" s="5" t="s">
        <v>32</v>
      </c>
      <c r="C55" s="6" t="s">
        <v>81</v>
      </c>
      <c r="D55" s="1" t="s">
        <v>21</v>
      </c>
      <c r="E55" s="7">
        <v>736</v>
      </c>
      <c r="F55" s="4"/>
      <c r="G55" s="20">
        <f t="shared" si="2"/>
        <v>0</v>
      </c>
    </row>
    <row r="56" spans="1:7" ht="51" x14ac:dyDescent="0.25">
      <c r="A56" s="13">
        <v>41</v>
      </c>
      <c r="B56" s="5" t="s">
        <v>37</v>
      </c>
      <c r="C56" s="8" t="s">
        <v>78</v>
      </c>
      <c r="D56" s="1" t="s">
        <v>15</v>
      </c>
      <c r="E56" s="7">
        <v>67</v>
      </c>
      <c r="F56" s="4"/>
      <c r="G56" s="20">
        <f t="shared" si="2"/>
        <v>0</v>
      </c>
    </row>
    <row r="57" spans="1:7" x14ac:dyDescent="0.25">
      <c r="A57" s="13"/>
      <c r="B57" s="5"/>
      <c r="C57" s="16" t="s">
        <v>82</v>
      </c>
      <c r="D57" s="1"/>
      <c r="E57" s="7"/>
      <c r="F57" s="4"/>
      <c r="G57" s="21">
        <f>G58</f>
        <v>0</v>
      </c>
    </row>
    <row r="58" spans="1:7" ht="25.5" x14ac:dyDescent="0.25">
      <c r="A58" s="13">
        <v>42</v>
      </c>
      <c r="B58" s="5"/>
      <c r="C58" s="6" t="s">
        <v>84</v>
      </c>
      <c r="D58" s="1" t="s">
        <v>11</v>
      </c>
      <c r="E58" s="7">
        <v>10</v>
      </c>
      <c r="F58" s="4"/>
      <c r="G58" s="20">
        <f>E58*F58</f>
        <v>0</v>
      </c>
    </row>
    <row r="59" spans="1:7" x14ac:dyDescent="0.25">
      <c r="A59" s="14"/>
      <c r="B59" s="11"/>
      <c r="C59" s="16" t="s">
        <v>83</v>
      </c>
      <c r="D59" s="2"/>
      <c r="E59" s="2"/>
      <c r="F59" s="4"/>
      <c r="G59" s="21">
        <f>G60</f>
        <v>0</v>
      </c>
    </row>
    <row r="60" spans="1:7" ht="25.5" x14ac:dyDescent="0.25">
      <c r="A60" s="13">
        <v>43</v>
      </c>
      <c r="B60" s="11"/>
      <c r="C60" s="8" t="s">
        <v>79</v>
      </c>
      <c r="D60" s="1" t="s">
        <v>11</v>
      </c>
      <c r="E60" s="7">
        <v>5</v>
      </c>
      <c r="F60" s="4"/>
      <c r="G60" s="20">
        <f>E60*F60</f>
        <v>0</v>
      </c>
    </row>
    <row r="61" spans="1:7" x14ac:dyDescent="0.25">
      <c r="A61" s="14"/>
      <c r="B61" s="11"/>
      <c r="C61" s="12" t="s">
        <v>38</v>
      </c>
      <c r="D61" s="11"/>
      <c r="E61" s="11"/>
      <c r="F61" s="4"/>
      <c r="G61" s="21">
        <f>G7++G9+G15+G24+G28+G31+G36+G44+G49+G59+G57</f>
        <v>0</v>
      </c>
    </row>
    <row r="62" spans="1:7" x14ac:dyDescent="0.25">
      <c r="A62" s="14"/>
      <c r="B62" s="11"/>
      <c r="C62" s="12" t="s">
        <v>88</v>
      </c>
      <c r="D62" s="11"/>
      <c r="E62" s="11"/>
      <c r="F62" s="4"/>
      <c r="G62" s="21">
        <f>G61*0.23</f>
        <v>0</v>
      </c>
    </row>
    <row r="63" spans="1:7" x14ac:dyDescent="0.25">
      <c r="A63" s="14"/>
      <c r="B63" s="11"/>
      <c r="C63" s="17" t="s">
        <v>39</v>
      </c>
      <c r="D63" s="11"/>
      <c r="E63" s="11"/>
      <c r="F63" s="4"/>
      <c r="G63" s="21">
        <f>G61*1.23</f>
        <v>0</v>
      </c>
    </row>
    <row r="65" spans="1:3" x14ac:dyDescent="0.25">
      <c r="A65" s="26"/>
      <c r="B65" s="26"/>
      <c r="C65" s="26"/>
    </row>
  </sheetData>
  <mergeCells count="5">
    <mergeCell ref="A65:C65"/>
    <mergeCell ref="A1:G1"/>
    <mergeCell ref="A2:G2"/>
    <mergeCell ref="A3:G3"/>
    <mergeCell ref="A4:G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Dziedzic</dc:creator>
  <cp:lastModifiedBy>Ryszard Dziedzic</cp:lastModifiedBy>
  <cp:lastPrinted>2017-01-23T13:48:08Z</cp:lastPrinted>
  <dcterms:created xsi:type="dcterms:W3CDTF">2015-09-22T09:46:49Z</dcterms:created>
  <dcterms:modified xsi:type="dcterms:W3CDTF">2017-01-23T13:48:34Z</dcterms:modified>
</cp:coreProperties>
</file>